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สรุป ปี 2568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Sheet1!$A$1:$M$26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M5" i="1" l="1"/>
  <c r="K16" i="1" l="1"/>
  <c r="D21" i="1" s="1"/>
  <c r="I13" i="1"/>
  <c r="D16" i="1"/>
  <c r="C16" i="1"/>
  <c r="E12" i="1"/>
  <c r="E13" i="1"/>
  <c r="B16" i="1" l="1"/>
  <c r="C22" i="1" s="1"/>
  <c r="F16" i="1" l="1"/>
  <c r="C25" i="1" s="1"/>
  <c r="L16" i="1"/>
  <c r="E21" i="1" s="1"/>
  <c r="J16" i="1"/>
  <c r="C21" i="1" s="1"/>
  <c r="M4" i="1"/>
  <c r="E22" i="1"/>
  <c r="D22" i="1"/>
  <c r="C26" i="1" l="1"/>
  <c r="F21" i="1"/>
  <c r="F22" i="1"/>
  <c r="H22" i="1" s="1"/>
  <c r="H21" i="1" l="1"/>
  <c r="H16" i="1"/>
  <c r="E25" i="1" s="1"/>
  <c r="E26" i="1" s="1"/>
  <c r="G16" i="1"/>
  <c r="D25" i="1" s="1"/>
  <c r="D26" i="1" s="1"/>
  <c r="F25" i="1" l="1"/>
  <c r="I16" i="1"/>
  <c r="E7" i="1"/>
  <c r="E8" i="1"/>
  <c r="E9" i="1"/>
  <c r="E10" i="1"/>
  <c r="H25" i="1" l="1"/>
  <c r="F26" i="1"/>
  <c r="H26" i="1" s="1"/>
  <c r="E5" i="1"/>
  <c r="M15" i="1"/>
  <c r="M14" i="1"/>
  <c r="M13" i="1"/>
  <c r="M12" i="1"/>
  <c r="M11" i="1"/>
  <c r="M10" i="1"/>
  <c r="M9" i="1"/>
  <c r="M8" i="1"/>
  <c r="M7" i="1"/>
  <c r="M6" i="1"/>
  <c r="M16" i="1" l="1"/>
</calcChain>
</file>

<file path=xl/sharedStrings.xml><?xml version="1.0" encoding="utf-8"?>
<sst xmlns="http://schemas.openxmlformats.org/spreadsheetml/2006/main" count="96" uniqueCount="23">
  <si>
    <t>เดือน</t>
  </si>
  <si>
    <t>วงเงิน
งบประมาณ</t>
  </si>
  <si>
    <t>งบประมาณ
ที่ใช้จริง</t>
  </si>
  <si>
    <t>ประหยัด
งบประมาณ</t>
  </si>
  <si>
    <t>คัดเลือก</t>
  </si>
  <si>
    <t>เฉพาะเจาะจง</t>
  </si>
  <si>
    <t>ประกาศ
เชิญชวน</t>
  </si>
  <si>
    <t>วิธีการจัดซื้อจัดจ้างทั่วไป</t>
  </si>
  <si>
    <t>รวม</t>
  </si>
  <si>
    <t>จัดซื้อจัดจ้าง</t>
  </si>
  <si>
    <t>วงเงินงบประมาณ
(บาท)</t>
  </si>
  <si>
    <t>วงเงินจัดซื้อ/จ้าง
(บาท)</t>
  </si>
  <si>
    <t>ประหยัดงบประมาณ
(บาท) / ร้อยละ</t>
  </si>
  <si>
    <t>1. วิธีเฉพาะเจาะจง</t>
  </si>
  <si>
    <t>2. วิธีประกาศเชิญชวน</t>
  </si>
  <si>
    <t>3. วิธีการจ้างที่ปรึกษา</t>
  </si>
  <si>
    <t>4. วิธีการจ้างออกแบบ</t>
  </si>
  <si>
    <t>5. วิธีคัดเลือก</t>
  </si>
  <si>
    <t>รวมทั้งสิ้น</t>
  </si>
  <si>
    <t>จำนวน 
(เรื่อง)</t>
  </si>
  <si>
    <t>สรุปผลการจัดซื้อจัดจ้างของสำนักงานธนานุเคราะห์ ประจำปีงบประมาณ 2568</t>
  </si>
  <si>
    <t>ผลการดำเนินงานจัดซื้อจัดจ้างประจำปีงบประมาณ 2568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</si>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</sst>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000_-;\-* #,##0.0000_-;_-* &quot;-&quot;??_-;_-@_-"/>
    <numFmt numFmtId="189" formatCode="_-* #,##0.00000000_-;\-* #,##0.000000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center" vertical="top"/>
    </xf>
    <xf numFmtId="43" fontId="2" fillId="2" borderId="4" xfId="1" applyFont="1" applyFill="1" applyBorder="1" applyAlignment="1">
      <alignment horizontal="center" vertical="top"/>
    </xf>
    <xf numFmtId="43" fontId="2" fillId="2" borderId="4" xfId="1" applyNumberFormat="1" applyFont="1" applyFill="1" applyBorder="1" applyAlignment="1">
      <alignment horizontal="center" vertical="top"/>
    </xf>
    <xf numFmtId="43" fontId="2" fillId="2" borderId="5" xfId="1" applyFont="1" applyFill="1" applyBorder="1" applyAlignment="1">
      <alignment horizontal="center" vertical="top"/>
    </xf>
    <xf numFmtId="43" fontId="2" fillId="2" borderId="5" xfId="1" applyNumberFormat="1" applyFont="1" applyFill="1" applyBorder="1" applyAlignment="1">
      <alignment horizontal="center" vertical="top"/>
    </xf>
    <xf numFmtId="43" fontId="2" fillId="2" borderId="8" xfId="1" applyFont="1" applyFill="1" applyBorder="1" applyAlignment="1">
      <alignment horizontal="center" vertical="top"/>
    </xf>
    <xf numFmtId="43" fontId="2" fillId="2" borderId="8" xfId="1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2" fillId="2" borderId="0" xfId="1" applyFont="1" applyFill="1" applyAlignment="1">
      <alignment horizontal="center" vertical="top"/>
    </xf>
    <xf numFmtId="43" fontId="2" fillId="2" borderId="0" xfId="0" applyNumberFormat="1" applyFont="1" applyFill="1" applyAlignment="1">
      <alignment horizontal="center" vertical="top"/>
    </xf>
    <xf numFmtId="43" fontId="2" fillId="2" borderId="0" xfId="1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43" fontId="2" fillId="2" borderId="3" xfId="1" applyFont="1" applyFill="1" applyBorder="1" applyAlignment="1">
      <alignment horizontal="center" vertical="top"/>
    </xf>
    <xf numFmtId="188" fontId="2" fillId="2" borderId="0" xfId="0" applyNumberFormat="1" applyFont="1" applyFill="1" applyAlignment="1">
      <alignment horizontal="center" vertical="top"/>
    </xf>
    <xf numFmtId="187" fontId="2" fillId="2" borderId="5" xfId="1" applyNumberFormat="1" applyFont="1" applyFill="1" applyBorder="1" applyAlignment="1">
      <alignment horizontal="center" vertical="top"/>
    </xf>
    <xf numFmtId="189" fontId="2" fillId="2" borderId="0" xfId="1" applyNumberFormat="1" applyFont="1" applyFill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43" fontId="2" fillId="2" borderId="12" xfId="1" applyNumberFormat="1" applyFont="1" applyFill="1" applyBorder="1" applyAlignment="1">
      <alignment horizontal="center" vertical="top" wrapText="1"/>
    </xf>
    <xf numFmtId="43" fontId="2" fillId="2" borderId="13" xfId="1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43" fontId="2" fillId="2" borderId="15" xfId="1" applyNumberFormat="1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43" fontId="2" fillId="2" borderId="17" xfId="1" applyNumberFormat="1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43" fontId="2" fillId="2" borderId="19" xfId="1" applyNumberFormat="1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43" fontId="3" fillId="2" borderId="21" xfId="1" applyNumberFormat="1" applyFont="1" applyFill="1" applyBorder="1" applyAlignment="1">
      <alignment horizontal="center" vertical="top"/>
    </xf>
    <xf numFmtId="43" fontId="3" fillId="2" borderId="22" xfId="1" applyNumberFormat="1" applyFont="1" applyFill="1" applyBorder="1" applyAlignment="1">
      <alignment horizontal="center" vertical="top"/>
    </xf>
    <xf numFmtId="43" fontId="2" fillId="2" borderId="12" xfId="1" applyFont="1" applyFill="1" applyBorder="1" applyAlignment="1">
      <alignment horizontal="center" vertical="top" wrapText="1"/>
    </xf>
    <xf numFmtId="43" fontId="2" fillId="2" borderId="13" xfId="1" applyFont="1" applyFill="1" applyBorder="1" applyAlignment="1">
      <alignment horizontal="center" vertical="top" wrapText="1"/>
    </xf>
    <xf numFmtId="43" fontId="2" fillId="2" borderId="15" xfId="1" applyFont="1" applyFill="1" applyBorder="1" applyAlignment="1">
      <alignment horizontal="center" vertical="top"/>
    </xf>
    <xf numFmtId="43" fontId="2" fillId="2" borderId="17" xfId="1" applyFont="1" applyFill="1" applyBorder="1" applyAlignment="1">
      <alignment horizontal="center" vertical="top"/>
    </xf>
    <xf numFmtId="43" fontId="2" fillId="2" borderId="19" xfId="1" applyFont="1" applyFill="1" applyBorder="1" applyAlignment="1">
      <alignment horizontal="center" vertical="top"/>
    </xf>
    <xf numFmtId="43" fontId="3" fillId="2" borderId="21" xfId="1" applyFont="1" applyFill="1" applyBorder="1" applyAlignment="1">
      <alignment horizontal="center" vertical="top"/>
    </xf>
    <xf numFmtId="43" fontId="3" fillId="2" borderId="22" xfId="1" applyFont="1" applyFill="1" applyBorder="1" applyAlignment="1">
      <alignment horizontal="center" vertical="top"/>
    </xf>
    <xf numFmtId="4" fontId="6" fillId="2" borderId="5" xfId="1" applyNumberFormat="1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top"/>
    </xf>
    <xf numFmtId="17" fontId="2" fillId="2" borderId="25" xfId="0" applyNumberFormat="1" applyFont="1" applyFill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top"/>
    </xf>
    <xf numFmtId="1" fontId="2" fillId="2" borderId="5" xfId="0" applyNumberFormat="1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3" fillId="2" borderId="28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 wrapText="1"/>
    </xf>
    <xf numFmtId="1" fontId="2" fillId="2" borderId="17" xfId="0" applyNumberFormat="1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187" fontId="2" fillId="2" borderId="3" xfId="1" applyNumberFormat="1" applyFont="1" applyFill="1" applyBorder="1" applyAlignment="1">
      <alignment horizontal="center" vertical="top"/>
    </xf>
    <xf numFmtId="187" fontId="2" fillId="2" borderId="30" xfId="1" applyNumberFormat="1" applyFont="1" applyFill="1" applyBorder="1" applyAlignment="1">
      <alignment horizontal="center" vertical="top"/>
    </xf>
    <xf numFmtId="43" fontId="2" fillId="2" borderId="30" xfId="1" applyFont="1" applyFill="1" applyBorder="1" applyAlignment="1">
      <alignment horizontal="center" vertical="top"/>
    </xf>
    <xf numFmtId="43" fontId="2" fillId="2" borderId="38" xfId="1" applyFont="1" applyFill="1" applyBorder="1" applyAlignment="1">
      <alignment horizontal="center" vertical="top"/>
    </xf>
    <xf numFmtId="43" fontId="2" fillId="2" borderId="40" xfId="1" applyFont="1" applyFill="1" applyBorder="1" applyAlignment="1">
      <alignment horizontal="center" vertical="top"/>
    </xf>
    <xf numFmtId="187" fontId="3" fillId="2" borderId="21" xfId="1" applyNumberFormat="1" applyFont="1" applyFill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top"/>
    </xf>
    <xf numFmtId="0" fontId="3" fillId="2" borderId="28" xfId="0" applyFont="1" applyFill="1" applyBorder="1" applyAlignment="1">
      <alignment horizontal="center" vertical="top"/>
    </xf>
    <xf numFmtId="43" fontId="3" fillId="2" borderId="41" xfId="1" applyFont="1" applyFill="1" applyBorder="1" applyAlignment="1">
      <alignment horizontal="center" vertical="top"/>
    </xf>
    <xf numFmtId="43" fontId="3" fillId="2" borderId="28" xfId="1" applyFont="1" applyFill="1" applyBorder="1" applyAlignment="1">
      <alignment horizontal="center" vertical="top"/>
    </xf>
    <xf numFmtId="0" fontId="2" fillId="2" borderId="39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43" fontId="2" fillId="2" borderId="33" xfId="0" applyNumberFormat="1" applyFont="1" applyFill="1" applyBorder="1" applyAlignment="1">
      <alignment horizontal="center" vertical="top"/>
    </xf>
    <xf numFmtId="0" fontId="2" fillId="2" borderId="3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2" fillId="2" borderId="37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3" fontId="2" fillId="2" borderId="32" xfId="0" applyNumberFormat="1" applyFont="1" applyFill="1" applyBorder="1" applyAlignment="1">
      <alignment horizontal="center" vertical="top"/>
    </xf>
    <xf numFmtId="0" fontId="2" fillId="2" borderId="31" xfId="0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1" fontId="2" fillId="2" borderId="6" xfId="0" applyNumberFormat="1" applyFont="1" applyFill="1" applyBorder="1" applyAlignment="1">
      <alignment horizontal="center" vertical="top"/>
    </xf>
    <xf numFmtId="1" fontId="2" fillId="2" borderId="7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center" vertical="top"/>
    </xf>
    <xf numFmtId="0" fontId="2" fillId="2" borderId="35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view="pageBreakPreview" zoomScaleNormal="85" zoomScaleSheetLayoutView="100" workbookViewId="0">
      <selection activeCell="H8" sqref="H8"/>
    </sheetView>
  </sheetViews>
  <sheetFormatPr defaultColWidth="9.125" defaultRowHeight="21" x14ac:dyDescent="0.2"/>
  <cols>
    <col min="1" max="1" width="9.125" style="1"/>
    <col min="2" max="2" width="11.25" style="1" customWidth="1"/>
    <col min="3" max="5" width="18" style="9" bestFit="1" customWidth="1"/>
    <col min="6" max="6" width="8.125" style="1" bestFit="1" customWidth="1"/>
    <col min="7" max="8" width="16.75" style="9" bestFit="1" customWidth="1"/>
    <col min="9" max="9" width="15.25" style="9" bestFit="1" customWidth="1"/>
    <col min="10" max="10" width="12.125" style="1" bestFit="1" customWidth="1"/>
    <col min="11" max="12" width="18" style="11" bestFit="1" customWidth="1"/>
    <col min="13" max="13" width="16.75" style="11" bestFit="1" customWidth="1"/>
    <col min="14" max="14" width="12.125" style="1" bestFit="1" customWidth="1"/>
    <col min="15" max="15" width="10.625" style="1" bestFit="1" customWidth="1"/>
    <col min="16" max="16" width="11.25" style="1" bestFit="1" customWidth="1"/>
    <col min="17" max="17" width="10.625" style="1" bestFit="1" customWidth="1"/>
    <col min="18" max="16384" width="9.125" style="1"/>
  </cols>
  <sheetData>
    <row r="1" spans="1:13" ht="23.25" x14ac:dyDescent="0.2">
      <c r="A1" s="63" t="s">
        <v>20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1.75" thickBot="1" x14ac:dyDescent="0.25">
      <c r="A2" s="74" t="s">
        <v>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42" x14ac:dyDescent="0.2">
      <c r="A3" s="37" t="s">
        <v>0</v>
      </c>
      <c r="B3" s="46" t="s">
        <v>6</v>
      </c>
      <c r="C3" s="29" t="s">
        <v>1</v>
      </c>
      <c r="D3" s="29" t="s">
        <v>2</v>
      </c>
      <c r="E3" s="30" t="s">
        <v>3</v>
      </c>
      <c r="F3" s="41" t="s">
        <v>4</v>
      </c>
      <c r="G3" s="29" t="s">
        <v>1</v>
      </c>
      <c r="H3" s="29" t="s">
        <v>2</v>
      </c>
      <c r="I3" s="30" t="s">
        <v>3</v>
      </c>
      <c r="J3" s="17" t="s">
        <v>5</v>
      </c>
      <c r="K3" s="18" t="s">
        <v>1</v>
      </c>
      <c r="L3" s="18" t="s">
        <v>2</v>
      </c>
      <c r="M3" s="19" t="s">
        <v>3</v>
      </c>
    </row>
    <row r="4" spans="1:13" x14ac:dyDescent="0.2">
      <c r="A4" s="38">
        <v>243892</v>
      </c>
      <c r="B4" s="40" t="s">
        <v>22</v>
      </c>
      <c r="C4" s="40" t="s">
        <v>22</v>
      </c>
      <c r="D4" s="40" t="s">
        <v>22</v>
      </c>
      <c r="E4" s="47" t="s">
        <v>22</v>
      </c>
      <c r="F4" s="42" t="s">
        <v>22</v>
      </c>
      <c r="G4" s="2" t="s">
        <v>22</v>
      </c>
      <c r="H4" s="2" t="s">
        <v>22</v>
      </c>
      <c r="I4" s="31" t="s">
        <v>22</v>
      </c>
      <c r="J4" s="20">
        <v>18</v>
      </c>
      <c r="K4" s="3">
        <v>6398556.0999999996</v>
      </c>
      <c r="L4" s="3">
        <v>6398156.0999999996</v>
      </c>
      <c r="M4" s="21">
        <f>+K4-L4</f>
        <v>400</v>
      </c>
    </row>
    <row r="5" spans="1:13" x14ac:dyDescent="0.2">
      <c r="A5" s="38">
        <v>243923</v>
      </c>
      <c r="B5" s="40">
        <v>1</v>
      </c>
      <c r="C5" s="4">
        <v>3320000</v>
      </c>
      <c r="D5" s="4">
        <v>3299000</v>
      </c>
      <c r="E5" s="32">
        <f t="shared" ref="E5:E15" si="0">+C5-D5</f>
        <v>21000</v>
      </c>
      <c r="F5" s="43" t="s">
        <v>22</v>
      </c>
      <c r="G5" s="4" t="s">
        <v>22</v>
      </c>
      <c r="H5" s="4" t="s">
        <v>22</v>
      </c>
      <c r="I5" s="32" t="s">
        <v>22</v>
      </c>
      <c r="J5" s="22">
        <v>35</v>
      </c>
      <c r="K5" s="5">
        <v>19946064.080000002</v>
      </c>
      <c r="L5" s="5">
        <v>16938861.98</v>
      </c>
      <c r="M5" s="23">
        <f>+K5-L5</f>
        <v>3007202.1000000015</v>
      </c>
    </row>
    <row r="6" spans="1:13" x14ac:dyDescent="0.2">
      <c r="A6" s="38">
        <v>243953</v>
      </c>
      <c r="B6" s="40">
        <v>1</v>
      </c>
      <c r="C6" s="36">
        <v>6765500</v>
      </c>
      <c r="D6" s="36">
        <v>6765500</v>
      </c>
      <c r="E6" s="47" t="s">
        <v>22</v>
      </c>
      <c r="F6" s="43" t="s">
        <v>22</v>
      </c>
      <c r="G6" s="4" t="s">
        <v>22</v>
      </c>
      <c r="H6" s="4" t="s">
        <v>22</v>
      </c>
      <c r="I6" s="32" t="s">
        <v>22</v>
      </c>
      <c r="J6" s="22">
        <v>12</v>
      </c>
      <c r="K6" s="5">
        <v>2515994.9</v>
      </c>
      <c r="L6" s="5">
        <v>2515448.9</v>
      </c>
      <c r="M6" s="23">
        <f t="shared" ref="M6:M15" si="1">+K6-L6</f>
        <v>546</v>
      </c>
    </row>
    <row r="7" spans="1:13" x14ac:dyDescent="0.2">
      <c r="A7" s="38">
        <v>243984</v>
      </c>
      <c r="B7" s="40">
        <v>2</v>
      </c>
      <c r="C7" s="4">
        <v>4300000</v>
      </c>
      <c r="D7" s="4">
        <v>4276683</v>
      </c>
      <c r="E7" s="32">
        <f t="shared" si="0"/>
        <v>23317</v>
      </c>
      <c r="F7" s="43" t="s">
        <v>22</v>
      </c>
      <c r="G7" s="4" t="s">
        <v>22</v>
      </c>
      <c r="H7" s="4" t="s">
        <v>22</v>
      </c>
      <c r="I7" s="32" t="s">
        <v>22</v>
      </c>
      <c r="J7" s="22">
        <v>18</v>
      </c>
      <c r="K7" s="5">
        <v>2573592.9</v>
      </c>
      <c r="L7" s="5">
        <v>2566836.9</v>
      </c>
      <c r="M7" s="23">
        <f t="shared" si="1"/>
        <v>6756</v>
      </c>
    </row>
    <row r="8" spans="1:13" x14ac:dyDescent="0.2">
      <c r="A8" s="38">
        <v>244015</v>
      </c>
      <c r="B8" s="40">
        <v>2</v>
      </c>
      <c r="C8" s="4">
        <v>6348000</v>
      </c>
      <c r="D8" s="4">
        <v>5857000</v>
      </c>
      <c r="E8" s="32">
        <f t="shared" si="0"/>
        <v>491000</v>
      </c>
      <c r="F8" s="43" t="s">
        <v>22</v>
      </c>
      <c r="G8" s="4" t="s">
        <v>22</v>
      </c>
      <c r="H8" s="4" t="s">
        <v>22</v>
      </c>
      <c r="I8" s="32" t="s">
        <v>22</v>
      </c>
      <c r="J8" s="22">
        <v>22</v>
      </c>
      <c r="K8" s="5">
        <v>2065373.5799999998</v>
      </c>
      <c r="L8" s="5">
        <v>2023631.0799999998</v>
      </c>
      <c r="M8" s="23">
        <f t="shared" si="1"/>
        <v>41742.5</v>
      </c>
    </row>
    <row r="9" spans="1:13" x14ac:dyDescent="0.2">
      <c r="A9" s="38">
        <v>244044</v>
      </c>
      <c r="B9" s="40">
        <v>1</v>
      </c>
      <c r="C9" s="4">
        <v>4500000</v>
      </c>
      <c r="D9" s="4">
        <v>3900000</v>
      </c>
      <c r="E9" s="32">
        <f t="shared" si="0"/>
        <v>600000</v>
      </c>
      <c r="F9" s="43" t="s">
        <v>22</v>
      </c>
      <c r="G9" s="4" t="s">
        <v>22</v>
      </c>
      <c r="H9" s="4" t="s">
        <v>22</v>
      </c>
      <c r="I9" s="32" t="s">
        <v>22</v>
      </c>
      <c r="J9" s="22">
        <v>13</v>
      </c>
      <c r="K9" s="5">
        <v>852668.29999999993</v>
      </c>
      <c r="L9" s="5">
        <v>827668.29999999993</v>
      </c>
      <c r="M9" s="23">
        <f t="shared" si="1"/>
        <v>25000</v>
      </c>
    </row>
    <row r="10" spans="1:13" x14ac:dyDescent="0.2">
      <c r="A10" s="38">
        <v>244075</v>
      </c>
      <c r="B10" s="40">
        <v>1</v>
      </c>
      <c r="C10" s="4">
        <v>2000000</v>
      </c>
      <c r="D10" s="4">
        <v>1988000</v>
      </c>
      <c r="E10" s="32">
        <f t="shared" si="0"/>
        <v>12000</v>
      </c>
      <c r="F10" s="43" t="s">
        <v>22</v>
      </c>
      <c r="G10" s="4" t="s">
        <v>22</v>
      </c>
      <c r="H10" s="4" t="s">
        <v>22</v>
      </c>
      <c r="I10" s="32" t="s">
        <v>22</v>
      </c>
      <c r="J10" s="22">
        <v>13</v>
      </c>
      <c r="K10" s="5">
        <v>2556245.7000000002</v>
      </c>
      <c r="L10" s="5">
        <v>2262934.7400000002</v>
      </c>
      <c r="M10" s="23">
        <f t="shared" si="1"/>
        <v>293310.95999999996</v>
      </c>
    </row>
    <row r="11" spans="1:13" x14ac:dyDescent="0.2">
      <c r="A11" s="38">
        <v>244105</v>
      </c>
      <c r="B11" s="40" t="s">
        <v>22</v>
      </c>
      <c r="C11" s="40" t="s">
        <v>22</v>
      </c>
      <c r="D11" s="40" t="s">
        <v>22</v>
      </c>
      <c r="E11" s="47" t="s">
        <v>22</v>
      </c>
      <c r="F11" s="43" t="s">
        <v>22</v>
      </c>
      <c r="G11" s="4" t="s">
        <v>22</v>
      </c>
      <c r="H11" s="4" t="s">
        <v>22</v>
      </c>
      <c r="I11" s="32" t="s">
        <v>22</v>
      </c>
      <c r="J11" s="22">
        <v>18</v>
      </c>
      <c r="K11" s="5">
        <v>1169516.1100000001</v>
      </c>
      <c r="L11" s="5">
        <v>1150559.6100000001</v>
      </c>
      <c r="M11" s="23">
        <f t="shared" si="1"/>
        <v>18956.5</v>
      </c>
    </row>
    <row r="12" spans="1:13" x14ac:dyDescent="0.2">
      <c r="A12" s="38">
        <v>244136</v>
      </c>
      <c r="B12" s="40">
        <v>1</v>
      </c>
      <c r="C12" s="4">
        <v>1400000</v>
      </c>
      <c r="D12" s="4">
        <v>1387000</v>
      </c>
      <c r="E12" s="32">
        <f t="shared" si="0"/>
        <v>13000</v>
      </c>
      <c r="F12" s="43" t="s">
        <v>22</v>
      </c>
      <c r="G12" s="4" t="s">
        <v>22</v>
      </c>
      <c r="H12" s="4" t="s">
        <v>22</v>
      </c>
      <c r="I12" s="32" t="s">
        <v>22</v>
      </c>
      <c r="J12" s="22">
        <v>11</v>
      </c>
      <c r="K12" s="5">
        <v>1209076.19</v>
      </c>
      <c r="L12" s="5">
        <v>1207776.19</v>
      </c>
      <c r="M12" s="23">
        <f t="shared" si="1"/>
        <v>1300</v>
      </c>
    </row>
    <row r="13" spans="1:13" x14ac:dyDescent="0.2">
      <c r="A13" s="38">
        <v>244166</v>
      </c>
      <c r="B13" s="40">
        <v>2</v>
      </c>
      <c r="C13" s="4">
        <v>2400000</v>
      </c>
      <c r="D13" s="4">
        <v>2349600</v>
      </c>
      <c r="E13" s="32">
        <f t="shared" si="0"/>
        <v>50400</v>
      </c>
      <c r="F13" s="43">
        <v>1</v>
      </c>
      <c r="G13" s="4">
        <v>900000</v>
      </c>
      <c r="H13" s="4">
        <v>773134.78</v>
      </c>
      <c r="I13" s="32">
        <f>+G13-H13</f>
        <v>126865.21999999997</v>
      </c>
      <c r="J13" s="22">
        <v>12</v>
      </c>
      <c r="K13" s="5">
        <v>757834.44</v>
      </c>
      <c r="L13" s="5">
        <v>741034.44</v>
      </c>
      <c r="M13" s="23">
        <f t="shared" si="1"/>
        <v>16800</v>
      </c>
    </row>
    <row r="14" spans="1:13" x14ac:dyDescent="0.2">
      <c r="A14" s="38">
        <v>244197</v>
      </c>
      <c r="B14" s="40" t="s">
        <v>22</v>
      </c>
      <c r="C14" s="40" t="s">
        <v>22</v>
      </c>
      <c r="D14" s="40" t="s">
        <v>22</v>
      </c>
      <c r="E14" s="47" t="s">
        <v>22</v>
      </c>
      <c r="F14" s="43" t="s">
        <v>22</v>
      </c>
      <c r="G14" s="4" t="s">
        <v>22</v>
      </c>
      <c r="H14" s="4" t="s">
        <v>22</v>
      </c>
      <c r="I14" s="32" t="s">
        <v>22</v>
      </c>
      <c r="J14" s="22">
        <v>24</v>
      </c>
      <c r="K14" s="5">
        <v>4821320.33</v>
      </c>
      <c r="L14" s="5">
        <v>4631016.83</v>
      </c>
      <c r="M14" s="23">
        <f t="shared" si="1"/>
        <v>190303.5</v>
      </c>
    </row>
    <row r="15" spans="1:13" x14ac:dyDescent="0.2">
      <c r="A15" s="38">
        <v>244228</v>
      </c>
      <c r="B15" s="40">
        <v>2</v>
      </c>
      <c r="C15" s="6">
        <v>5730000</v>
      </c>
      <c r="D15" s="6">
        <v>5730000</v>
      </c>
      <c r="E15" s="47" t="s">
        <v>22</v>
      </c>
      <c r="F15" s="44" t="s">
        <v>22</v>
      </c>
      <c r="G15" s="6" t="s">
        <v>22</v>
      </c>
      <c r="H15" s="6" t="s">
        <v>22</v>
      </c>
      <c r="I15" s="33" t="s">
        <v>22</v>
      </c>
      <c r="J15" s="24">
        <v>11</v>
      </c>
      <c r="K15" s="7">
        <v>1951989.8</v>
      </c>
      <c r="L15" s="7">
        <v>1934393.8</v>
      </c>
      <c r="M15" s="25">
        <f t="shared" si="1"/>
        <v>17596</v>
      </c>
    </row>
    <row r="16" spans="1:13" s="8" customFormat="1" ht="21.75" thickBot="1" x14ac:dyDescent="0.25">
      <c r="A16" s="39" t="s">
        <v>8</v>
      </c>
      <c r="B16" s="48">
        <f>SUM(B4:B15)</f>
        <v>13</v>
      </c>
      <c r="C16" s="34">
        <f>SUM(C4:C15)</f>
        <v>36763500</v>
      </c>
      <c r="D16" s="34">
        <f>SUM(D4:D15)</f>
        <v>35552783</v>
      </c>
      <c r="E16" s="35">
        <f>SUM(E4:E15)</f>
        <v>1210717</v>
      </c>
      <c r="F16" s="45">
        <f>SUM(F4:F15)</f>
        <v>1</v>
      </c>
      <c r="G16" s="34">
        <f t="shared" ref="G16:M16" si="2">SUM(G4:G15)</f>
        <v>900000</v>
      </c>
      <c r="H16" s="34">
        <f t="shared" si="2"/>
        <v>773134.78</v>
      </c>
      <c r="I16" s="35">
        <f t="shared" si="2"/>
        <v>126865.21999999997</v>
      </c>
      <c r="J16" s="26">
        <f>SUM(J4:J15)</f>
        <v>207</v>
      </c>
      <c r="K16" s="27">
        <f>SUM(K4:K15)</f>
        <v>46818232.429999985</v>
      </c>
      <c r="L16" s="27">
        <f>SUM(L4:L15)</f>
        <v>43198318.869999982</v>
      </c>
      <c r="M16" s="28">
        <f t="shared" si="2"/>
        <v>3619913.5600000015</v>
      </c>
    </row>
    <row r="17" spans="1:10" x14ac:dyDescent="0.2">
      <c r="J17" s="10"/>
    </row>
    <row r="19" spans="1:10" ht="27" thickBot="1" x14ac:dyDescent="0.25">
      <c r="A19" s="12" t="s">
        <v>21</v>
      </c>
    </row>
    <row r="20" spans="1:10" ht="48" customHeight="1" x14ac:dyDescent="0.2">
      <c r="A20" s="75" t="s">
        <v>9</v>
      </c>
      <c r="B20" s="76"/>
      <c r="C20" s="29" t="s">
        <v>19</v>
      </c>
      <c r="D20" s="29" t="s">
        <v>10</v>
      </c>
      <c r="E20" s="29" t="s">
        <v>11</v>
      </c>
      <c r="F20" s="77" t="s">
        <v>12</v>
      </c>
      <c r="G20" s="78"/>
      <c r="H20" s="79"/>
    </row>
    <row r="21" spans="1:10" x14ac:dyDescent="0.2">
      <c r="A21" s="64" t="s">
        <v>13</v>
      </c>
      <c r="B21" s="65"/>
      <c r="C21" s="49">
        <f>+J16</f>
        <v>207</v>
      </c>
      <c r="D21" s="13">
        <f>+K16</f>
        <v>46818232.429999985</v>
      </c>
      <c r="E21" s="13">
        <f>+L16</f>
        <v>43198318.869999982</v>
      </c>
      <c r="F21" s="68">
        <f>+D21-E21</f>
        <v>3619913.5600000024</v>
      </c>
      <c r="G21" s="69"/>
      <c r="H21" s="52">
        <f>+F21*100/D21</f>
        <v>7.7318458474746894</v>
      </c>
      <c r="J21" s="14"/>
    </row>
    <row r="22" spans="1:10" x14ac:dyDescent="0.2">
      <c r="A22" s="66" t="s">
        <v>14</v>
      </c>
      <c r="B22" s="67"/>
      <c r="C22" s="15">
        <f>+B16</f>
        <v>13</v>
      </c>
      <c r="D22" s="4">
        <f>+C16</f>
        <v>36763500</v>
      </c>
      <c r="E22" s="4">
        <f>+D16</f>
        <v>35552783</v>
      </c>
      <c r="F22" s="70">
        <f>+D22-E22</f>
        <v>1210717</v>
      </c>
      <c r="G22" s="71"/>
      <c r="H22" s="32">
        <f>+F22*100/D22</f>
        <v>3.2932582588708912</v>
      </c>
      <c r="J22" s="14"/>
    </row>
    <row r="23" spans="1:10" x14ac:dyDescent="0.2">
      <c r="A23" s="66" t="s">
        <v>15</v>
      </c>
      <c r="B23" s="67"/>
      <c r="C23" s="40" t="s">
        <v>22</v>
      </c>
      <c r="D23" s="40" t="s">
        <v>22</v>
      </c>
      <c r="E23" s="40" t="s">
        <v>22</v>
      </c>
      <c r="F23" s="72" t="s">
        <v>22</v>
      </c>
      <c r="G23" s="73"/>
      <c r="H23" s="47" t="s">
        <v>22</v>
      </c>
      <c r="J23" s="14"/>
    </row>
    <row r="24" spans="1:10" x14ac:dyDescent="0.2">
      <c r="A24" s="66" t="s">
        <v>16</v>
      </c>
      <c r="B24" s="67"/>
      <c r="C24" s="40" t="s">
        <v>22</v>
      </c>
      <c r="D24" s="40" t="s">
        <v>22</v>
      </c>
      <c r="E24" s="40" t="s">
        <v>22</v>
      </c>
      <c r="F24" s="72" t="s">
        <v>22</v>
      </c>
      <c r="G24" s="73"/>
      <c r="H24" s="47" t="s">
        <v>22</v>
      </c>
      <c r="J24" s="14"/>
    </row>
    <row r="25" spans="1:10" x14ac:dyDescent="0.2">
      <c r="A25" s="59" t="s">
        <v>17</v>
      </c>
      <c r="B25" s="60"/>
      <c r="C25" s="50">
        <f>+F16</f>
        <v>1</v>
      </c>
      <c r="D25" s="51">
        <f>+G16</f>
        <v>900000</v>
      </c>
      <c r="E25" s="51">
        <f>+H16</f>
        <v>773134.78</v>
      </c>
      <c r="F25" s="61">
        <f>+D25-E25</f>
        <v>126865.21999999997</v>
      </c>
      <c r="G25" s="62"/>
      <c r="H25" s="53">
        <f>+F25*100/D25</f>
        <v>14.096135555555552</v>
      </c>
      <c r="J25" s="14"/>
    </row>
    <row r="26" spans="1:10" ht="21.75" thickBot="1" x14ac:dyDescent="0.25">
      <c r="A26" s="55" t="s">
        <v>18</v>
      </c>
      <c r="B26" s="56"/>
      <c r="C26" s="54">
        <f>SUM(C21:C25)</f>
        <v>221</v>
      </c>
      <c r="D26" s="34">
        <f>SUM(D21:D25)</f>
        <v>84481732.429999977</v>
      </c>
      <c r="E26" s="34">
        <f>SUM(E21:E25)</f>
        <v>79524236.649999976</v>
      </c>
      <c r="F26" s="57">
        <f>SUM(F21:G25)</f>
        <v>4957495.7800000021</v>
      </c>
      <c r="G26" s="58"/>
      <c r="H26" s="35">
        <f>+F26*100/D26</f>
        <v>5.8681275080476043</v>
      </c>
    </row>
    <row r="32" spans="1:10" x14ac:dyDescent="0.2">
      <c r="D32" s="16"/>
    </row>
  </sheetData>
  <mergeCells count="16">
    <mergeCell ref="A26:B26"/>
    <mergeCell ref="F26:G26"/>
    <mergeCell ref="A25:B25"/>
    <mergeCell ref="F25:G25"/>
    <mergeCell ref="A1:M1"/>
    <mergeCell ref="A21:B21"/>
    <mergeCell ref="A22:B22"/>
    <mergeCell ref="A23:B23"/>
    <mergeCell ref="A24:B24"/>
    <mergeCell ref="F21:G21"/>
    <mergeCell ref="F22:G22"/>
    <mergeCell ref="F23:G23"/>
    <mergeCell ref="F24:G24"/>
    <mergeCell ref="A2:M2"/>
    <mergeCell ref="A20:B20"/>
    <mergeCell ref="F20:H20"/>
  </mergeCells>
  <pageMargins left="0.35433070866141736" right="0.23622047244094491" top="0.39370078740157483" bottom="0.35433070866141736" header="0.31496062992125984" footer="0.31496062992125984"/>
  <pageSetup scale="62" orientation="landscape" r:id="rId1"/>
  <colBreaks count="1" manualBreakCount="1">
    <brk id="13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ธัญวรัตน์ ไวว่อง</dc:creator>
  <cp:lastModifiedBy>ธัญวรัตน์ อมรเวช</cp:lastModifiedBy>
  <cp:lastPrinted>2026-06-16T08:27:37Z</cp:lastPrinted>
  <dcterms:created xsi:type="dcterms:W3CDTF">2023-04-18T03:11:30Z</dcterms:created>
  <dcterms:modified xsi:type="dcterms:W3CDTF">2026-06-16T08:27:51Z</dcterms:modified>
</cp:coreProperties>
</file>