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10.7\ส่วนพัสดุ\โบววววววววววววววววววววววววว์\รายงานผลจัดซื้อจัดจ้างประจำเดือน\ประจำปี 2568\สรุป ปี 2568\"/>
    </mc:Choice>
  </mc:AlternateContent>
  <bookViews>
    <workbookView xWindow="0" yWindow="0" windowWidth="15075" windowHeight="12285" tabRatio="794"/>
  </bookViews>
  <sheets>
    <sheet name="สรุปผล" sheetId="7" r:id="rId1"/>
    <sheet name="เฉพาะเจาะจง" sheetId="1" r:id="rId2"/>
    <sheet name="ประกาศเชิญชวน" sheetId="2" r:id="rId3"/>
    <sheet name="คัดเลือก" sheetId="6" r:id="rId4"/>
  </sheets>
  <definedNames>
    <definedName name="_xlnm.Print_Area" localSheetId="1">เฉพาะเจาะจง!$A$1:$F$224</definedName>
    <definedName name="_xlnm.Print_Area" localSheetId="2">ประกาศเชิญชวน!$A$1:$F$40</definedName>
    <definedName name="_xlnm.Print_Area" localSheetId="0">สรุปผล!$A$1:$M$26</definedName>
    <definedName name="_xlnm.Print_Titles" localSheetId="1">เฉพาะเจาะจง!$1:$4</definedName>
    <definedName name="_xlnm.Print_Titles" localSheetId="2">ประกาศเชิญชวน!$1:$4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7" l="1"/>
  <c r="D25" i="7"/>
  <c r="F25" i="7" s="1"/>
  <c r="H25" i="7" s="1"/>
  <c r="C25" i="7"/>
  <c r="E21" i="7"/>
  <c r="E26" i="7" s="1"/>
  <c r="D21" i="7"/>
  <c r="D26" i="7" s="1"/>
  <c r="C21" i="7"/>
  <c r="L16" i="7"/>
  <c r="K16" i="7"/>
  <c r="J16" i="7"/>
  <c r="H16" i="7"/>
  <c r="G16" i="7"/>
  <c r="F16" i="7"/>
  <c r="D16" i="7"/>
  <c r="E22" i="7" s="1"/>
  <c r="C16" i="7"/>
  <c r="D22" i="7" s="1"/>
  <c r="F22" i="7" s="1"/>
  <c r="H22" i="7" s="1"/>
  <c r="B16" i="7"/>
  <c r="C22" i="7" s="1"/>
  <c r="M15" i="7"/>
  <c r="E15" i="7"/>
  <c r="M14" i="7"/>
  <c r="E14" i="7"/>
  <c r="M13" i="7"/>
  <c r="I13" i="7"/>
  <c r="I16" i="7" s="1"/>
  <c r="E13" i="7"/>
  <c r="M12" i="7"/>
  <c r="E12" i="7"/>
  <c r="M11" i="7"/>
  <c r="E11" i="7"/>
  <c r="M10" i="7"/>
  <c r="E10" i="7"/>
  <c r="M9" i="7"/>
  <c r="M16" i="7" s="1"/>
  <c r="E9" i="7"/>
  <c r="M8" i="7"/>
  <c r="E8" i="7"/>
  <c r="M7" i="7"/>
  <c r="E7" i="7"/>
  <c r="M6" i="7"/>
  <c r="E6" i="7"/>
  <c r="M5" i="7"/>
  <c r="E5" i="7"/>
  <c r="M4" i="7"/>
  <c r="E4" i="7"/>
  <c r="E16" i="7" s="1"/>
  <c r="C26" i="7" l="1"/>
  <c r="F21" i="7"/>
  <c r="F26" i="7" l="1"/>
  <c r="H26" i="7" s="1"/>
  <c r="H21" i="7"/>
  <c r="F9" i="2" l="1"/>
  <c r="D12" i="2"/>
  <c r="E12" i="2"/>
  <c r="E8" i="2"/>
  <c r="D8" i="2"/>
  <c r="F5" i="2"/>
  <c r="F8" i="2" l="1"/>
  <c r="F12" i="2"/>
  <c r="F224" i="1" l="1"/>
  <c r="E224" i="1"/>
  <c r="D224" i="1"/>
  <c r="E39" i="2"/>
  <c r="D39" i="2"/>
  <c r="F38" i="2"/>
  <c r="F37" i="2"/>
  <c r="F36" i="2"/>
  <c r="E223" i="1"/>
  <c r="D223" i="1"/>
  <c r="F223" i="1" s="1"/>
  <c r="F219" i="1"/>
  <c r="F220" i="1"/>
  <c r="F221" i="1"/>
  <c r="F215" i="1"/>
  <c r="F216" i="1"/>
  <c r="F217" i="1"/>
  <c r="F218" i="1"/>
  <c r="F213" i="1"/>
  <c r="F214" i="1"/>
  <c r="E211" i="1"/>
  <c r="D211" i="1"/>
  <c r="F211" i="1" s="1"/>
  <c r="F205" i="1"/>
  <c r="F206" i="1"/>
  <c r="F207" i="1"/>
  <c r="F208" i="1"/>
  <c r="F194" i="1"/>
  <c r="F191" i="1"/>
  <c r="F188" i="1"/>
  <c r="F189" i="1"/>
  <c r="F190" i="1"/>
  <c r="F192" i="1"/>
  <c r="F193" i="1"/>
  <c r="F195" i="1"/>
  <c r="F196" i="1"/>
  <c r="F197" i="1"/>
  <c r="F198" i="1"/>
  <c r="F199" i="1"/>
  <c r="F200" i="1"/>
  <c r="F201" i="1"/>
  <c r="F202" i="1"/>
  <c r="F203" i="1"/>
  <c r="F204" i="1"/>
  <c r="F209" i="1"/>
  <c r="F210" i="1"/>
  <c r="D35" i="2"/>
  <c r="F35" i="2" s="1"/>
  <c r="E35" i="2"/>
  <c r="F33" i="2"/>
  <c r="F34" i="2"/>
  <c r="E186" i="1"/>
  <c r="D186" i="1"/>
  <c r="F186" i="1" s="1"/>
  <c r="F185" i="1"/>
  <c r="F184" i="1"/>
  <c r="F183" i="1"/>
  <c r="F182" i="1"/>
  <c r="F181" i="1"/>
  <c r="F180" i="1"/>
  <c r="F179" i="1"/>
  <c r="F178" i="1"/>
  <c r="F177" i="1"/>
  <c r="F176" i="1"/>
  <c r="E173" i="1"/>
  <c r="D173" i="1"/>
  <c r="F173" i="1" s="1"/>
  <c r="F169" i="1"/>
  <c r="F162" i="1"/>
  <c r="F163" i="1"/>
  <c r="F164" i="1"/>
  <c r="F165" i="1"/>
  <c r="F166" i="1"/>
  <c r="F167" i="1"/>
  <c r="F168" i="1"/>
  <c r="F170" i="1"/>
  <c r="F171" i="1"/>
  <c r="F172" i="1"/>
  <c r="E161" i="1"/>
  <c r="D161" i="1"/>
  <c r="F150" i="1"/>
  <c r="F146" i="1"/>
  <c r="F145" i="1"/>
  <c r="F147" i="1"/>
  <c r="F148" i="1"/>
  <c r="F149" i="1"/>
  <c r="F151" i="1"/>
  <c r="F152" i="1"/>
  <c r="F153" i="1"/>
  <c r="F154" i="1"/>
  <c r="F155" i="1"/>
  <c r="F156" i="1"/>
  <c r="F157" i="1"/>
  <c r="F158" i="1"/>
  <c r="F159" i="1"/>
  <c r="F160" i="1"/>
  <c r="E142" i="1"/>
  <c r="D142" i="1"/>
  <c r="F142" i="1" s="1"/>
  <c r="F29" i="2"/>
  <c r="F140" i="1"/>
  <c r="F141" i="1"/>
  <c r="F134" i="1"/>
  <c r="F135" i="1"/>
  <c r="F136" i="1"/>
  <c r="F137" i="1"/>
  <c r="F138" i="1"/>
  <c r="F139" i="1"/>
  <c r="F131" i="1"/>
  <c r="F132" i="1"/>
  <c r="F133" i="1"/>
  <c r="E128" i="1"/>
  <c r="D128" i="1"/>
  <c r="F122" i="1"/>
  <c r="F123" i="1"/>
  <c r="F124" i="1"/>
  <c r="F125" i="1"/>
  <c r="F126" i="1"/>
  <c r="F127" i="1"/>
  <c r="F39" i="2" l="1"/>
  <c r="F128" i="1"/>
  <c r="F161" i="1"/>
  <c r="E114" i="1"/>
  <c r="D114" i="1"/>
  <c r="E21" i="2"/>
  <c r="F18" i="2"/>
  <c r="F19" i="2"/>
  <c r="F20" i="2"/>
  <c r="D21" i="2"/>
  <c r="F21" i="2" s="1"/>
  <c r="F17" i="2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 l="1"/>
  <c r="E91" i="1"/>
  <c r="D91" i="1"/>
  <c r="D16" i="2"/>
  <c r="E16" i="2"/>
  <c r="F13" i="2"/>
  <c r="F84" i="1"/>
  <c r="F85" i="1"/>
  <c r="F86" i="1"/>
  <c r="F87" i="1"/>
  <c r="F88" i="1"/>
  <c r="F89" i="1"/>
  <c r="F90" i="1"/>
  <c r="F16" i="2" l="1"/>
  <c r="F91" i="1"/>
  <c r="E59" i="1" l="1"/>
  <c r="D59" i="1"/>
  <c r="F52" i="1"/>
  <c r="F53" i="1"/>
  <c r="F54" i="1"/>
  <c r="F55" i="1"/>
  <c r="F56" i="1"/>
  <c r="F57" i="1"/>
  <c r="F58" i="1"/>
  <c r="F59" i="1" l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D23" i="1"/>
  <c r="E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5" i="1"/>
  <c r="F23" i="1" l="1"/>
  <c r="F5" i="6" l="1"/>
  <c r="E28" i="2" l="1"/>
  <c r="D28" i="2"/>
  <c r="E24" i="2"/>
  <c r="D24" i="2"/>
  <c r="F25" i="2"/>
  <c r="F32" i="2"/>
  <c r="E31" i="2"/>
  <c r="D31" i="2"/>
  <c r="F27" i="2"/>
  <c r="F26" i="2"/>
  <c r="D72" i="1"/>
  <c r="D40" i="2" l="1"/>
  <c r="F40" i="2" s="1"/>
  <c r="E40" i="2"/>
  <c r="F31" i="2"/>
  <c r="F24" i="2"/>
  <c r="F28" i="2"/>
  <c r="F82" i="1"/>
  <c r="F74" i="1"/>
  <c r="F37" i="1"/>
  <c r="F222" i="1"/>
  <c r="F175" i="1"/>
  <c r="F76" i="1"/>
  <c r="F77" i="1"/>
  <c r="F78" i="1"/>
  <c r="F79" i="1"/>
  <c r="F80" i="1"/>
  <c r="F81" i="1"/>
  <c r="F83" i="1"/>
  <c r="E72" i="1"/>
  <c r="F61" i="1"/>
  <c r="F62" i="1"/>
  <c r="F63" i="1"/>
  <c r="F64" i="1"/>
  <c r="F65" i="1"/>
  <c r="F67" i="1"/>
  <c r="F68" i="1"/>
  <c r="F69" i="1"/>
  <c r="F70" i="1"/>
  <c r="F71" i="1"/>
  <c r="F72" i="1" l="1"/>
  <c r="F144" i="1"/>
  <c r="F130" i="1"/>
  <c r="F121" i="1"/>
  <c r="F116" i="1"/>
  <c r="F117" i="1"/>
  <c r="F118" i="1"/>
  <c r="F119" i="1"/>
  <c r="F120" i="1"/>
  <c r="F115" i="1"/>
  <c r="F94" i="1"/>
  <c r="F95" i="1"/>
  <c r="F96" i="1"/>
  <c r="F93" i="1"/>
  <c r="F92" i="1"/>
  <c r="F75" i="1"/>
  <c r="F73" i="1"/>
  <c r="F60" i="1"/>
  <c r="F26" i="1"/>
  <c r="F27" i="1"/>
  <c r="F28" i="1"/>
  <c r="F29" i="1"/>
  <c r="F30" i="1"/>
  <c r="F31" i="1"/>
  <c r="F32" i="1"/>
  <c r="F33" i="1"/>
  <c r="F34" i="1"/>
  <c r="F35" i="1"/>
  <c r="F36" i="1"/>
  <c r="F25" i="1"/>
  <c r="E7" i="6" l="1"/>
  <c r="E8" i="6" s="1"/>
  <c r="D7" i="6"/>
  <c r="D8" i="6" l="1"/>
  <c r="F8" i="6" s="1"/>
  <c r="F7" i="6"/>
  <c r="F22" i="2"/>
  <c r="F174" i="1"/>
  <c r="F212" i="1" l="1"/>
  <c r="F187" i="1"/>
  <c r="F24" i="1"/>
  <c r="F129" i="1" l="1"/>
  <c r="F143" i="1"/>
</calcChain>
</file>

<file path=xl/sharedStrings.xml><?xml version="1.0" encoding="utf-8"?>
<sst xmlns="http://schemas.openxmlformats.org/spreadsheetml/2006/main" count="326" uniqueCount="280">
  <si>
    <t>ลำดับ</t>
  </si>
  <si>
    <t>วันลงนาม</t>
  </si>
  <si>
    <t>ชื่อโครงการ</t>
  </si>
  <si>
    <t>งบประมาณ</t>
  </si>
  <si>
    <t>วงเงินจัดซื้อจัดจ้าง</t>
  </si>
  <si>
    <t>ประหยัด งปม.</t>
  </si>
  <si>
    <t>เช่าเครื่องถ่ายเอกสาร</t>
  </si>
  <si>
    <t>รวมเป็นเงินทั้งสิ้น</t>
  </si>
  <si>
    <t>โดยวิธีเฉพาะเจาะจง</t>
  </si>
  <si>
    <t>โดยวิธีประกาศเชิญชวน</t>
  </si>
  <si>
    <t>โดยวิธีคัดเลือก</t>
  </si>
  <si>
    <t>จ้างซ่อมแซมเครื่องปรับอากาศ</t>
  </si>
  <si>
    <t>จัดซื้อวัสดุสำนักงาน</t>
  </si>
  <si>
    <t>เดือนพฤศจิกายน 2566 รวมเป็นเงิน</t>
  </si>
  <si>
    <t>จ้างซ่อมเครื่องปรับอากาศ สธ.10</t>
  </si>
  <si>
    <t>จ้างซ่อมแซมเครื่องปรับอากาศ สธ.10</t>
  </si>
  <si>
    <t>ซื้อยาชุดประจำบ้าน</t>
  </si>
  <si>
    <t>จ้างบำรุงรักษาอุปกรณ์ไฟร์วอลล์</t>
  </si>
  <si>
    <t>จ้างบำรุงรักษาระบบสารสนเทศเพื่อการสื่อสารภายในองค์กร</t>
  </si>
  <si>
    <t>จัดซื้อหมึกพิมพ์และชุดดรัมสำหรับเครื่องพิมพ์คอมพิวเตอร์</t>
  </si>
  <si>
    <t>การจัดซื้อจัดจ้าง ประจำปีงบประมาณ 2568</t>
  </si>
  <si>
    <t>จ้างจัดกิจกรรมแผนการสร้างสัมพันธ์สู่ชุมชน ในงาน “๓ ตุลาคม วัน อพม.”</t>
  </si>
  <si>
    <t>จ้างล้างทำความสะอาดเครื่องปรับอากาศ สธ.41</t>
  </si>
  <si>
    <t>จ้างเหมาบริการบุคคลภายนอก (คนพิการ)  ฝ่ายอำนวยการ</t>
  </si>
  <si>
    <t>จ้างเหมาบริการบุคคลภายนอก (คนพิการ) รองผู้อำนวยการสายงานบริหารฯ</t>
  </si>
  <si>
    <t>จัดซื้อไส้กรองเครื่องกรองน้ำ สธ.41</t>
  </si>
  <si>
    <t>จ้างเหมาบริการบุคคลภายนอก (คนพิการ) รองผู้อำนวยการสายงานผลิตภัณฑ์ฯ</t>
  </si>
  <si>
    <t>จ้างเหมาบริการเครือข่าย Multiprotocol Label Switching</t>
  </si>
  <si>
    <t>จัดซื้อเครื่องพิมพ์บัตรพนักงาน</t>
  </si>
  <si>
    <t>จัดซื้อวัสดุสำนักงาน สธ.9 และ สธ.34</t>
  </si>
  <si>
    <t xml:space="preserve">จัดซื้อวัสดุสำนักงาน จำนวน 2 รายการ สธ.9 </t>
  </si>
  <si>
    <t>จัดซื้อวัสดุสำนักงาน จำนวน 46 รายการ</t>
  </si>
  <si>
    <t>จ้างซ่อมเครื่องปรับอากาศ 3 เครื่อง</t>
  </si>
  <si>
    <t>จัดซื้อเครื่องชั่งทองอิเล็กทรอนิกส์ไฟฟ้า</t>
  </si>
  <si>
    <t>จ้างเหมาทำความสะอาดอาคารสถานที่สำนักงานธนานุเคราะห์และสถานธนานุเคราะห์ (พ.ย)</t>
  </si>
  <si>
    <t>จัดพิธีเปิดอย่างเป็นทางการ สถานธนานุเคราะห์ 46 ลาดบัง</t>
  </si>
  <si>
    <t>จัดซื้อกล้อง Mirrorless และเลนส์ ขนาด 70-200 MM</t>
  </si>
  <si>
    <t>จ้างล้างเครื่องปรับอากาศ</t>
  </si>
  <si>
    <t>1 ต.ค. 67</t>
  </si>
  <si>
    <t>31 ต.ค 67</t>
  </si>
  <si>
    <t>เดือนตุลาคม 2567 รวมเป็นเงิน</t>
  </si>
  <si>
    <t xml:space="preserve">จัดซื้อเครื่องปรับอากาศ </t>
  </si>
  <si>
    <t>จัดซื้อวัสดุสำนักงาน สธ.41</t>
  </si>
  <si>
    <t>จ้างซ่อมเครื่องปรับอากาศ สธ.9</t>
  </si>
  <si>
    <t>จ้างปรับปรุงอาคารสำนักงานธนานุเคราะห์ ชั้น 5</t>
  </si>
  <si>
    <t>จ้างจัดพิธีทางศาสนา สธ.47</t>
  </si>
  <si>
    <t>ซื้อเครื่องกรองน้ำ สธ.9</t>
  </si>
  <si>
    <t>ซื้อเก้าอี้สำนักงาน สธ.9</t>
  </si>
  <si>
    <t>ซื้อโต๊ะอเนกประสงค์ สธ.41</t>
  </si>
  <si>
    <t>จ้างซ่อมเครื่องปรับอากาศ สธ.15</t>
  </si>
  <si>
    <t>จ้างเหมาทำความสะอาดอาคารสถานธนานุเคราะห์ 47</t>
  </si>
  <si>
    <t>ซื้อวัสดุสำนักงาน สธ.47</t>
  </si>
  <si>
    <t>ซื้อวัสดุอุปกรณ์งานช่าง</t>
  </si>
  <si>
    <t>จ้างจัดกิจกรรมประชาสัมพันธ์และมอมทุนสนับสนุนทุนส่งเสริมอาชีพ</t>
  </si>
  <si>
    <t>จ้างล้างทำความสะอาดบ่อพักน้ำใต้ดิน</t>
  </si>
  <si>
    <t xml:space="preserve">จ้างซ่อมแซมเก้าอี้สำนักงาน </t>
  </si>
  <si>
    <t>ซื้อพัดลมตั้งพื้นและตู้ทำน้ำเย็น สธ.34</t>
  </si>
  <si>
    <t>ซื้อวัสดุสำนักงาน สธ.1,10,45,46</t>
  </si>
  <si>
    <t>จ้างซ่อมแซมห้องน้ำ สธ.41</t>
  </si>
  <si>
    <t>ซื้อสมุดฉีกเคมี 2 ชั้น สธ.2,15,34,46,47</t>
  </si>
  <si>
    <t>จ้างทำวัสดุสำนำงานประเภทสิ่งพิมพ์ 4 รายการ</t>
  </si>
  <si>
    <t>ซื้อกระดาษเอกสาร A4</t>
  </si>
  <si>
    <t>จ้างซ่อมแซมเครื่องพิมพ์คอมพิวเตอร์</t>
  </si>
  <si>
    <t>จัดซื้อหมึกพิมพ์</t>
  </si>
  <si>
    <t>จ้างซ่อมเครื่องปรับอากาศ สธ.1</t>
  </si>
  <si>
    <t>จ้างเหมาบริการบุคคลภายนอก (คนพิการ) หน้าห้อง ผอ.</t>
  </si>
  <si>
    <t>จ้างจัดทำของที่ระลึกกับผู้มีส่วนได้ส่วนเสีย</t>
  </si>
  <si>
    <t>จ้างทำตั๋วสธ.9</t>
  </si>
  <si>
    <t>6 พ.ย. 67</t>
  </si>
  <si>
    <t>7 พ.ย. 67</t>
  </si>
  <si>
    <t>8 พ.ย. 67</t>
  </si>
  <si>
    <t>11 พ.ย. 67</t>
  </si>
  <si>
    <t>12 พ.ย. 67</t>
  </si>
  <si>
    <t>13 พ.ย. 67</t>
  </si>
  <si>
    <t>29 พ.ย. 67</t>
  </si>
  <si>
    <t xml:space="preserve">จ้างทำของที่ระลึกโครงการสร้างวินัยการออม </t>
  </si>
  <si>
    <t>เช่าอาคารสถานธนานุเคราะห์ 49 จ.ร้อยเอ็ด</t>
  </si>
  <si>
    <t>จ้างติดฟิล์มกระจกและป้ายอะคริลิค ณ ห้องประชุมชั้น 2</t>
  </si>
  <si>
    <t>จ้างปรับปรุงเคาน์เตอน์รับจำนำ สธ.29</t>
  </si>
  <si>
    <t>จ้างปรับปรุงเคาน์เตอน์รับจำนำ สธ.24</t>
  </si>
  <si>
    <t xml:space="preserve">เช่าอาคารสถานธนานุเคราะห์ 48 </t>
  </si>
  <si>
    <t>จัดซื้อหมึกพิมพ์สำหรับเครื่องพิมพ์คอมพิวเตอร์ จำนวน 5 รายการ</t>
  </si>
  <si>
    <t>จ้างล้างทำความสะอาดเครื่องปรับอากาศ สธ.1,2,9,10,15,29,34และ45</t>
  </si>
  <si>
    <t>จ้างเหมาทำความสะอาดอาคารสำนักงานธนานุเคราะห์และสถานธนานุเคราะห์</t>
  </si>
  <si>
    <t>ซื้อสายคล้องบัตรประจำตัวพนักงาน</t>
  </si>
  <si>
    <t>จ้างซ่อมแซมโทรทัศน์ สธ.2</t>
  </si>
  <si>
    <t>จัดซื้อหมึกพิมพ์สำหรับเครื่องพิมพ์บัตรพนักงาน</t>
  </si>
  <si>
    <t>จ้างซ่อมแซมเครื่องนับธนบัตรและเครื่องโทรทัศน์ สธ.29</t>
  </si>
  <si>
    <t>จ้างทำตรายางในการปฏิบัติงาน สธ.34 , 45 , 46 และ 47</t>
  </si>
  <si>
    <t>จ้างทำของที่ระลึกกิจกรรมส่งเสริ้มวัฒนธรรมด้านการจัดการความรู้</t>
  </si>
  <si>
    <t>จ้างซ่อมเครื่องปรับอากาศ สธ.2</t>
  </si>
  <si>
    <t xml:space="preserve">จัดซื้อไส้กรองเครื่องกรองน้ำ </t>
  </si>
  <si>
    <t>เช่าอาคารสถานธนานุเคราะห์ 14  (3 ปี)</t>
  </si>
  <si>
    <t>จ้างเหมาบำรุงรักษากล้องวงจรปิดแบบรวมศูนย์</t>
  </si>
  <si>
    <t>จ้างจัดพิธีเปิดสถานธนานุเคราะห์ ๔๗ เขตบางขุนเทียน</t>
  </si>
  <si>
    <t>2 ธ.ค. 67</t>
  </si>
  <si>
    <t>เดือนธันวาคม 2567 รวมเป็นเงิน</t>
  </si>
  <si>
    <t>จัดซื้อโปรแกรมกล้องวงจรปิดแบบรวมศูนย์</t>
  </si>
  <si>
    <t>เดือนมกราคม 2568 รวมเป็นเงิน</t>
  </si>
  <si>
    <t>จ้างซ่อมไอแพด</t>
  </si>
  <si>
    <t>จ้างเหมาบริการพนักงานขับรถยนต์</t>
  </si>
  <si>
    <t>จ้างเหมาบริการวงจรสื่อสารความเร็วสูงแบบ Dark Fiber</t>
  </si>
  <si>
    <t>ซื้อกุญแจล็อคประตูกระจกบานสวิง</t>
  </si>
  <si>
    <t>จ้างซ่อมป้ายไฟวิ่ง สธ.29</t>
  </si>
  <si>
    <t>ซื้อแบตเตอรี่สำหรับตั้งเวลาของป้ายไฟวิ่ง สธ.41</t>
  </si>
  <si>
    <t>ซื้อขนมขบเคี้ยว ให้กับเด็กที่เข้าร่วมกิจกรรม (BU) สธ.45</t>
  </si>
  <si>
    <t>จ้างซ่อมแซมวัสดุอุปกรณ์ภายในห้องน้ำและอ่างล้างจาน</t>
  </si>
  <si>
    <t>จ้างทำวัสดุสำนักงานประเภทสิ่งพิมพ์ 5 รายการ</t>
  </si>
  <si>
    <t>จ้างซ่อมแซมเครื่องพิมพ์คอมพิวเตอร์ สธ.29</t>
  </si>
  <si>
    <t>จัดซื้อวัสดุสำนักงาน จำนวน 2 รายการ สธ.15</t>
  </si>
  <si>
    <t>จัดซื้อสิทธิ์ Domain Name "pawn.co.th"</t>
  </si>
  <si>
    <t>จ้างทำแผนผังพนักงานของสถานธนานุเคราะห์</t>
  </si>
  <si>
    <t>จ้างประชาสัมพันธ์ ผ่านรายการวิทยุ</t>
  </si>
  <si>
    <t xml:space="preserve">จ้างเหมาบริการจัดกิจกรรมกีฬาสีชาว สธค. </t>
  </si>
  <si>
    <t>จัดซื้อตลับเทปสำหรับเครื่องพิมพ์สติ๊กเกอร์</t>
  </si>
  <si>
    <t>เดือนกุมภาพันธ์ 2568 รวมเป็นเงิน</t>
  </si>
  <si>
    <t>จ้างกำจัดปลวก,มด,แมลงสาบ,หนูและยุง สธ.2,10,15,29,34,41,45,46,47</t>
  </si>
  <si>
    <t>จ้างซ่อมแซมเครื่องปรับอากาศ สธ.34</t>
  </si>
  <si>
    <t xml:space="preserve">จัดซื้อแผงเซลล์แสงอาทิตย์ (Solar cell) และระบบผลิตพลังงานไฟฟ้าขนาด 10 กิโลวัตต์ </t>
  </si>
  <si>
    <t>ซื้อวัสดุสำนักงาน สธ.1,9,10,15,29,34,41,45,46,47</t>
  </si>
  <si>
    <t>จ้างทำตรายางสำหรับใช้ในการปฎิบัติงาน</t>
  </si>
  <si>
    <t>ซื้อวัสดุสำนักงาน จำนวน 37 รายการ</t>
  </si>
  <si>
    <t>ซื้อพานพุ่มผ้าเงิน-พุ่มผ้าทอง</t>
  </si>
  <si>
    <t>จ้างบริหารจัดการสื่อออนไลน์ Social Media TikTok ของ สธค. โรงรับจำนำของรัฐ</t>
  </si>
  <si>
    <t>จัดซื้อเครื่องคอมพิวเตอร์ และเครื่องคอมพิวเตอร์โน้ตบุ๊ค</t>
  </si>
  <si>
    <t>ซื้อกระดาษชำระและถุงขยะสีดำ</t>
  </si>
  <si>
    <t>ซื้อสมุดฉีกเคมี 2 ชั้น สธ.9</t>
  </si>
  <si>
    <t>ซื้อข้าวกล้องหอมมะลิ โครงการ BU สธ.41,46,47</t>
  </si>
  <si>
    <t>จัดจ้างจัดกิจกรรมประชาสัมพันธ์ และการสื่อสารสร้างภาพลักษณ์องค์กร</t>
  </si>
  <si>
    <t>จ้างบริหารจัดการสื่อออนไลน์ Social Media Facebook ของ สธค. โรงรับจำนำของรัฐ</t>
  </si>
  <si>
    <t>จ้างเหมาบริการเพื่อบำรุงรักษาระบบความมั่นคงปลอดภัยของข้อมูล</t>
  </si>
  <si>
    <t>จ้างทำป้ายไวนิลประชาสัมพันธ์ โครงการ BU สธ.45,46</t>
  </si>
  <si>
    <t>จ้างซ่อมแซมเครื่องปรับอากาศ สธ.2</t>
  </si>
  <si>
    <t>จ้างซ่อมแซมเครื่องนับธนบัตร สธ.2</t>
  </si>
  <si>
    <t>จ้างซ่อมแซมคืนสภาพจุดติดตั้งอุปกรณ์ จำนวน 29 แห่ง</t>
  </si>
  <si>
    <t>จัดจ้างซ่อมไอแพด</t>
  </si>
  <si>
    <t>จัดจ้างพิมพ์สติ๊กเกอร์พร้อมติดตั้ง</t>
  </si>
  <si>
    <t>จ้างทำกุญแจประตูห้องมั่นคง และกุญแจตู้นิรภัยเก็บเงินสด สธ.10</t>
  </si>
  <si>
    <t>จ้างล้างถังเก็บน้ำสแตนเลส สธ.29</t>
  </si>
  <si>
    <t xml:space="preserve">พร้อมติดตั้งอาคารสถานธนานุเคราะห์ </t>
  </si>
  <si>
    <t>จ้างซ่อมแซมเครื่องปรับอากาศ สธ.41</t>
  </si>
  <si>
    <t>จ้างซ่อมแซมครุภัณฑ์สำนักงาน (เครื่องพิมพ์สติ๊กเกอร์)</t>
  </si>
  <si>
    <t>จ้างซ่อมแซมเครื่องพิมพ์สำหรับคอมพิวเตอร์</t>
  </si>
  <si>
    <t>จ้างเปลี่ยนลูกบิดประตู สธ.15</t>
  </si>
  <si>
    <t>จ้างซ่อมแซมเครื่องพิมพ์คอมพิวเตอร์ สธ.9 และ 29</t>
  </si>
  <si>
    <t>ซื้อวัสดุสำนักงาน 18 รายการ</t>
  </si>
  <si>
    <t>จ้างทำตั๋วรับจำนำเพิ่มเติม</t>
  </si>
  <si>
    <t>ซื้ออุปกรณ์ทดสอบทรัพย์จำนำ สธ.2,9,15,29,34,41,45,46,47</t>
  </si>
  <si>
    <t>จ้างทำใบเสร็จรับจำนำแบบรวม</t>
  </si>
  <si>
    <t>จ้างทำตรายางในการปฏิบัติงาน สำนักงาน,สธ.41</t>
  </si>
  <si>
    <t>11 มี.ค. 68</t>
  </si>
  <si>
    <t>13 มี.ค. 68</t>
  </si>
  <si>
    <t>จ้างพัฒนาระบบการวิเคราะห์ข้อมูลการลดจำนวนทรัพย์หลุดจำนำด้วย
กระบวนการวิทยาศาสตร์ข้อมูล</t>
  </si>
  <si>
    <t>เดือนมีนาคม 2568 รวมเป็นเงิน</t>
  </si>
  <si>
    <t>18 มี.ค. 68</t>
  </si>
  <si>
    <t>จ้างปรับปรุงทางลาดอาคารสำนักงานนานุเคราะห์</t>
  </si>
  <si>
    <t xml:space="preserve">จ้างซ่อมแซมเครื่องปรับอากาศ </t>
  </si>
  <si>
    <t>จ้างทำของที่ระลึก ๒๙ เม.ย. ๒๕๖๘</t>
  </si>
  <si>
    <t>ซื้อกระดาษถ่ายเอกสารสาร</t>
  </si>
  <si>
    <t>จัดซื้อวัสดุสำหรับห้องประชุม</t>
  </si>
  <si>
    <t>จ้างรื้อถอนและติดตั้งโคมไฟ (ห้อง ผอ. และห้อง รผอ.ผ.)</t>
  </si>
  <si>
    <t>21 เม.ย. 68</t>
  </si>
  <si>
    <t>25 เม.ย. 68</t>
  </si>
  <si>
    <t>จ้างที่ปรึกษาเพื่อสำรวจความพึงพอใจ ความไม่พึงพอใจ ความต้องการ ความคาดหวัง 
และความผูกพัน ของลูกค้าและผู้มีส่วนได้ส่วนเสียที่สำคัญฯ ปีงบประมาณ 2568</t>
  </si>
  <si>
    <t>จ้างเหมาบริการจัดงานพิธีทางศาสนา ฯ ครบรอบ 70 ปี</t>
  </si>
  <si>
    <t>จ้างบำรุงรักษาและเพิ่มประสิทธิภาพระบบงานรับจำนำฯ</t>
  </si>
  <si>
    <t>จัดงานมอบทุนการศึกษา ประจำปี 2568</t>
  </si>
  <si>
    <t>จัดนิทรรศการ</t>
  </si>
  <si>
    <t>จ้างออกแบบสถานธนานุเคราะห์ ๔๘ จังหวัดนครปฐม</t>
  </si>
  <si>
    <t>จ้างออกแบบสถานธนานุเคราะห์ ๔๙ จังหวัดร้อยเอ็ด</t>
  </si>
  <si>
    <t>เดือนเมษายน 2568 รวมเป็นเงิน</t>
  </si>
  <si>
    <t>เดือนพฤษภาคม 2568 รวมเป็นเงิน</t>
  </si>
  <si>
    <t>ซื้อยาชุดประจำบ้านโครงการจัดซื้อเครื่องอุปโภคบริโภคเพื่อช่วยเหลือสังคม</t>
  </si>
  <si>
    <t>ซื้อเครื่องอุปโภคบริโภคโครงการจัดซื้อเครื่องอุปโภคบริโภคเพื่อช่วยเหลือสังคม</t>
  </si>
  <si>
    <t>ซื้อถุงพลาสติกโครงการจัดซื้อเครื่องอุปโภคบริโภคเพื่อช่วยเหลือสังคม</t>
  </si>
  <si>
    <t>ซื้อกางเกงในโครงการจัดซื้อเครื่องอุปโภคบริโภคเพื่อช่วยเหลือสังคม</t>
  </si>
  <si>
    <t>ซื้อชุดชั้นในโครงการจัดซื้อเครื่องอุปโภคบริโภคเพื่อช่วยเหลือสังคม</t>
  </si>
  <si>
    <t>จ้างซ่อมแซมเครื่องนับธนบัตร สธ.34</t>
  </si>
  <si>
    <t>จัดซื้อไส้กรองเครื่องกรองน้ำ สธ.1,2,10,15,29,34และ45</t>
  </si>
  <si>
    <t>จ้างกำจัดปลวก,มด,แมลงสาบ, และหนู ภายในสำนักงานธนานุเคราะห์</t>
  </si>
  <si>
    <t>จ้างทำซองจดหมายของสำนักงานธนานุเคราะห์</t>
  </si>
  <si>
    <t>จ้างทำตั๋วรับจำนำ สธ.39</t>
  </si>
  <si>
    <t>จ้างซ่อมระบบน้ำประปา</t>
  </si>
  <si>
    <t>จัดซื้อวัสดุสำนักงาน จำนวน 16 รายการ</t>
  </si>
  <si>
    <t>จ้างเปลี่ยนวัสดุอุปกรณ์ภายในห้องน้ำและอ่างล้างาน สธ.9</t>
  </si>
  <si>
    <t>จัดซื้อวัสดุสำนักงาน 1,2,9,10,15,29,34,41,45,46,47</t>
  </si>
  <si>
    <t>จัดจ้างประดับตกแต่งอาคาร และโต๊ะหมู่เนื่องในโอกาสวันเฉลิมพระชนมพรรษาฯ</t>
  </si>
  <si>
    <t>จัดกิจกรรมโครงการ สธค. สร้างสัมพันธ์สู่ชุมชน (บวร)</t>
  </si>
  <si>
    <t>จ้างออกแบบอัตลักษณ์ และตราสัญลักษณ์องค์กร</t>
  </si>
  <si>
    <t>จ้างปรับปรุงจุดติดตั้งกล้อง</t>
  </si>
  <si>
    <t>จ้างซ่อมแซมประตูกระจกบานสวิง สธ.9</t>
  </si>
  <si>
    <t>ซื้อแก้วน้ำ สำหรับใช้ในห้องประชุม</t>
  </si>
  <si>
    <t>จัดซื้อเครื่องอุปโภคบริโภค</t>
  </si>
  <si>
    <t>จ้างทำตรายางในการปฏิบัติงาน</t>
  </si>
  <si>
    <t>จ้างซ่อมแซมไฟฟ้า สธ.41</t>
  </si>
  <si>
    <t>จ้างซ่อมแซมประตูบริเวณบรรไดชั้น 1</t>
  </si>
  <si>
    <t>จ้างล้างทำความสะอาดเครื่องปรับอากาศ สธ.9,46,47</t>
  </si>
  <si>
    <t>จัดซื้อถุงพลาสติกเก็บทรัพย์จำนำ</t>
  </si>
  <si>
    <t>จ้างดำเนินการทดสอบภัยคุกคามทางอีเมล (Phishing Simulation)</t>
  </si>
  <si>
    <t>30 มิ.ย. 68</t>
  </si>
  <si>
    <t>จ้างเหมาบริการเครือข่ายอินเทอร์เน็ตแบบ Leased Line</t>
  </si>
  <si>
    <t>เดือนมิถุนายน 2568 รวมเป็นเงิน</t>
  </si>
  <si>
    <t xml:space="preserve">จ้างบำรุงรักษาอุปกรณ์ภายในศูนย์ข้อมูลคอมพิวเตอร์ Data Center </t>
  </si>
  <si>
    <t>เดือนกรกฎาคม 2568 รวมเป็นเงิน</t>
  </si>
  <si>
    <t>จ้างทำตั๋วรับจำนำ สธ.1 และ 30</t>
  </si>
  <si>
    <t>จ้างจัดทำป้ายแจ้งเตือนบริเวณที่มีการใช้งานกล้องวงจรปิด</t>
  </si>
  <si>
    <t>จ้างซ่อมแซมพรมปูพื้นอาคารสำนักงานธนานุเคราะห์</t>
  </si>
  <si>
    <t>จ้างเหมาบริการติดตั้งระบบไฟฟ้า</t>
  </si>
  <si>
    <t>จัดซื้อเสื้อแจ็คเก็ตแขนยาว ๔๐ ตัว (โครงการ Young Blood)</t>
  </si>
  <si>
    <t>จ้างเหมารถโดยสารปรับอากาศ ๒ ชั้น (โครงการ Young Blood)</t>
  </si>
  <si>
    <t>จ้างซ่อมเครื่องเสียงภายในอาคารสำนักงานธนานุเคราะห์</t>
  </si>
  <si>
    <t>จ้างทำใบเสร็จ จำนวน 4 รายการ</t>
  </si>
  <si>
    <t>จ้างจัดท๋ำวรับจำนำของสถานธนานุเคราะห์ (เพิ่มเติม)</t>
  </si>
  <si>
    <t>จ้างทำตรายางในการปฏิบัติงาน ของสำนักงานธนานุเคราะห์ สธ.10 และ สธ.29</t>
  </si>
  <si>
    <t>จัดซื้อวัสดุสำนักงาน 2,10,15,29,34,45,46,47</t>
  </si>
  <si>
    <t>จ้างกำจัดปลวก มดและแมลงสาบ สธ.9</t>
  </si>
  <si>
    <t>จัดซื้อเหรียญทองคำที่ระลึก</t>
  </si>
  <si>
    <t>จ้างบำรุงรักษาระบบปฏิบัติการเสมือนจริง และระบบป้องกันไวรัส</t>
  </si>
  <si>
    <t>จ้างบำรุงรักษาและเพิ่มประสิทธิภาพระบบบริหารทรัพยากรบุคคล</t>
  </si>
  <si>
    <t>จ้างซ่อมแซมประตูม้วน สธ.29</t>
  </si>
  <si>
    <t>จ้างเปลี่ยนวัสดุอุปกรณ์ภายในห้องน้ำ สธ.34</t>
  </si>
  <si>
    <t>จัดซื้อวัสดุสำนักงาน จำนวน 27 รายการ</t>
  </si>
  <si>
    <t>จ้างซ่อมแซมป้ายไฟวิ่งประชาสัมพันธ์ สธ.1</t>
  </si>
  <si>
    <t>จัดซื้ออุปกรณ์ที่ใช้งานกับเครื่องคอมพิวเตอร์ภายในสำนักงานธนานุเคราะห์</t>
  </si>
  <si>
    <t xml:space="preserve">จัดซื้อกระดาษถ่ายเอกสาร </t>
  </si>
  <si>
    <t>จ้างตรวจประเมินระบบบริหารงานคุณภาพ ISO 9001:2025</t>
  </si>
  <si>
    <t>จ้างทำสมุดฉีกเคมี</t>
  </si>
  <si>
    <t>จ้างซ่อมแซมเครื่องโทรทัศน์ สธ.15</t>
  </si>
  <si>
    <t>จ้างซ่อมแซมเครื่องปรับอากาศ สธ.1,9,15,45 ยกเลิก สธ.9</t>
  </si>
  <si>
    <t>จ้างทำตั๋วสธ.7</t>
  </si>
  <si>
    <t>จ้างทำสมุดทะเบียนวัสดุ</t>
  </si>
  <si>
    <t>จัดซื้อของที่ระลึกให้แก่พนักงาน Pawn Telent Management รุ่น 5</t>
  </si>
  <si>
    <t xml:space="preserve">จัดซ้อของที่ระลึก โครงการ walk run fun united </t>
  </si>
  <si>
    <t>จัดซื้อถุงซิปล็อก</t>
  </si>
  <si>
    <t xml:space="preserve">จ้างจัดทำสื่อเพื่อการประชาสัมพันธ์สิ่งพิมพ์ </t>
  </si>
  <si>
    <t xml:space="preserve">จัดซื้ออุปกรณ์กีฬา สำหรับโครงการลงพื้นที่ประชาสัมพันธ์สำนักงานสถานธนานุเคราะห์ </t>
  </si>
  <si>
    <t>29 ส.ค .68</t>
  </si>
  <si>
    <t>เดือนสิงหาคม 2568 รวมเป็นเงิน</t>
  </si>
  <si>
    <t>จ้างเหมาบริการวงจรเครือข่ายอินเทอร์เน็ตความเร็วสูง</t>
  </si>
  <si>
    <t>จ้างตรวจสอบสภาพโครงสร้างอาคารสำนักงานธนานุเคราะห์</t>
  </si>
  <si>
    <t>จัดซื้อชุดนักเรียนและรองเท้านักเรียน</t>
  </si>
  <si>
    <t>จัดซื้อถุงยังชีพเพื่อช่วยเหลือประชาชน สำนักงานธนานุเคราะห์ (สธค.) โรงรับจำนำเพื่อสังคม</t>
  </si>
  <si>
    <t>จ้างเหมาบริการวงจรอินเทอร์เน็ตความเร็วสูง (FTTX) เพื่อใช้สำหรับระบบกล้องวงจรปิด</t>
  </si>
  <si>
    <t>จ้างจัดงานลงพื้นที่ประชาสัมพันธ์สำนักงานธนานุเคราะห์ "รู้จัก สธค. โรงรับจำนำเพื่อสังคม"</t>
  </si>
  <si>
    <t>เดือนกันยายน 2568 รวมเป็นเงิน</t>
  </si>
  <si>
    <t>จ้างซ่อมแซมเครื่องปรับอากาศ สธ.9</t>
  </si>
  <si>
    <t>จ้างซ่อมแซมป้ายไฟวิ่งประชาสัมพันธ์ สธ.9</t>
  </si>
  <si>
    <t>จ้างทำสิ่งพิมพ์ จำนวน 4 รายการ</t>
  </si>
  <si>
    <t>จ้างเหมาบริการรถโดยสารปรับอากาศเพื่อรับ-ส่งพนักงาน</t>
  </si>
  <si>
    <t>จ้างเหมาคนพิการ เอกลักษณ์ ท้าวโยธา</t>
  </si>
  <si>
    <t>จ้างเหมาบริการรักษาความปลอดภัยฯ เดือน ต.ค. 68</t>
  </si>
  <si>
    <t>จ้างทำเข็มกลัด สธค. สำหรับเป็นของที่ระลึกในการคัดเลือกบุคคลต้นแบบดีเด่น</t>
  </si>
  <si>
    <t>จ้างทำของที่ระลึกสำหรับพนักงานที่เกษียณอายุ</t>
  </si>
  <si>
    <t>จ้างทำโล่สำหรับพนักงานที่เกษียณอายุ</t>
  </si>
  <si>
    <t>จัดกิจกรรมปลูกต้นไม้อนุรักษ์ทรัพยากรธรรมชาติ ณ จังหวัดนครปฐม 
ประจำปีงบประมาณ ๒๕๖๘</t>
  </si>
  <si>
    <t>เช่ารถยนต์โดยสารส่วนกลาง 12 ที่นั่ง ของสำนักงานธนานุเคราะห์</t>
  </si>
  <si>
    <t>จ้างเหมาบริการรักษาความปลอดภัย โดยระบบสัญญาณกันขโมย 
ประจำปีงบประมาณ 2569</t>
  </si>
  <si>
    <t>สรุปผลการจัดซื้อจัดจ้างของสำนักงานธนานุเคราะห์ ประจำปีงบประมาณ 2568</t>
  </si>
  <si>
    <t>วิธีการจัดซื้อจัดจ้างทั่วไป</t>
  </si>
  <si>
    <t>เดือน</t>
  </si>
  <si>
    <t>ประกาศ
เชิญชวน</t>
  </si>
  <si>
    <t>วงเงิน
งบประมาณ</t>
  </si>
  <si>
    <t>งบประมาณ
ที่ใช้จริง</t>
  </si>
  <si>
    <t>ประหยัด
งบประมาณ</t>
  </si>
  <si>
    <t>คัดเลือก</t>
  </si>
  <si>
    <t>เฉพาะเจาะจง</t>
  </si>
  <si>
    <t>-</t>
  </si>
  <si>
    <t>รวม</t>
  </si>
  <si>
    <t>ผลการดำเนินงานจัดซื้อจัดจ้างประจำปีงบประมาณ 2568</t>
  </si>
  <si>
    <t>จัดซื้อจัดจ้าง</t>
  </si>
  <si>
    <t>จำนวน 
(เรื่อง)</t>
  </si>
  <si>
    <t>วงเงินงบประมาณ
(บาท)</t>
  </si>
  <si>
    <t>วงเงินจัดซื้อ/จ้าง
(บาท)</t>
  </si>
  <si>
    <t>ประหยัดงบประมาณ
(บาท) / ร้อยละ</t>
  </si>
  <si>
    <t>1. วิธีเฉพาะเจาะจง</t>
  </si>
  <si>
    <t>2. วิธีประกาศเชิญชวน</t>
  </si>
  <si>
    <t>3. วิธีการจ้างที่ปรึกษา</t>
  </si>
  <si>
    <t>4. วิธีการจ้างออกแบบ</t>
  </si>
  <si>
    <t>5. วิธีคัดเลือก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</si>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</sst>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[$-107041E]d\ mmm\ yy;@"/>
    <numFmt numFmtId="188" formatCode="_(* #,##0.00_);_(* \(#,##0.00\);_(* &quot;-&quot;??_);_(@_)"/>
    <numFmt numFmtId="189" formatCode="[$-187041E]d\ mmm\ yy;@"/>
    <numFmt numFmtId="190" formatCode="_-* #,##0_-;\-* #,##0_-;_-* &quot;-&quot;??_-;_-@_-"/>
    <numFmt numFmtId="191" formatCode="_-* #,##0.0000_-;\-* #,##0.0000_-;_-* &quot;-&quot;??_-;_-@_-"/>
    <numFmt numFmtId="192" formatCode="_-* #,##0.00000000_-;\-* #,##0.000000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4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87" fontId="3" fillId="2" borderId="0" xfId="0" applyNumberFormat="1" applyFont="1" applyFill="1" applyAlignment="1">
      <alignment horizontal="center"/>
    </xf>
    <xf numFmtId="43" fontId="3" fillId="2" borderId="0" xfId="1" applyFont="1" applyFill="1"/>
    <xf numFmtId="0" fontId="3" fillId="2" borderId="9" xfId="0" applyFont="1" applyFill="1" applyBorder="1" applyAlignment="1">
      <alignment horizontal="center"/>
    </xf>
    <xf numFmtId="187" fontId="3" fillId="2" borderId="2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87" fontId="3" fillId="2" borderId="3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187" fontId="4" fillId="2" borderId="14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3" fontId="4" fillId="2" borderId="14" xfId="1" applyFont="1" applyFill="1" applyBorder="1"/>
    <xf numFmtId="43" fontId="4" fillId="2" borderId="15" xfId="0" applyNumberFormat="1" applyFont="1" applyFill="1" applyBorder="1"/>
    <xf numFmtId="0" fontId="4" fillId="2" borderId="0" xfId="0" applyFont="1" applyFill="1"/>
    <xf numFmtId="0" fontId="3" fillId="2" borderId="16" xfId="0" applyFont="1" applyFill="1" applyBorder="1" applyAlignment="1">
      <alignment horizontal="center"/>
    </xf>
    <xf numFmtId="187" fontId="3" fillId="2" borderId="17" xfId="0" applyNumberFormat="1" applyFont="1" applyFill="1" applyBorder="1" applyAlignment="1">
      <alignment horizontal="center"/>
    </xf>
    <xf numFmtId="43" fontId="3" fillId="2" borderId="17" xfId="1" applyFont="1" applyFill="1" applyBorder="1"/>
    <xf numFmtId="43" fontId="3" fillId="2" borderId="18" xfId="1" applyFont="1" applyFill="1" applyBorder="1"/>
    <xf numFmtId="0" fontId="3" fillId="2" borderId="3" xfId="0" applyFont="1" applyFill="1" applyBorder="1"/>
    <xf numFmtId="43" fontId="3" fillId="2" borderId="3" xfId="1" applyFont="1" applyFill="1" applyBorder="1"/>
    <xf numFmtId="43" fontId="3" fillId="2" borderId="12" xfId="1" applyFont="1" applyFill="1" applyBorder="1" applyAlignment="1">
      <alignment vertical="top"/>
    </xf>
    <xf numFmtId="0" fontId="3" fillId="2" borderId="11" xfId="0" applyFont="1" applyFill="1" applyBorder="1" applyAlignment="1">
      <alignment horizontal="center" vertical="top"/>
    </xf>
    <xf numFmtId="187" fontId="3" fillId="2" borderId="3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vertical="top" wrapText="1"/>
    </xf>
    <xf numFmtId="43" fontId="3" fillId="2" borderId="3" xfId="1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19" xfId="0" applyFont="1" applyFill="1" applyBorder="1" applyAlignment="1">
      <alignment horizontal="center"/>
    </xf>
    <xf numFmtId="187" fontId="3" fillId="2" borderId="20" xfId="0" applyNumberFormat="1" applyFont="1" applyFill="1" applyBorder="1" applyAlignment="1">
      <alignment horizontal="center"/>
    </xf>
    <xf numFmtId="0" fontId="3" fillId="2" borderId="20" xfId="0" applyFont="1" applyFill="1" applyBorder="1"/>
    <xf numFmtId="43" fontId="3" fillId="2" borderId="20" xfId="1" applyFont="1" applyFill="1" applyBorder="1"/>
    <xf numFmtId="43" fontId="3" fillId="2" borderId="21" xfId="0" applyNumberFormat="1" applyFont="1" applyFill="1" applyBorder="1"/>
    <xf numFmtId="43" fontId="3" fillId="2" borderId="12" xfId="0" applyNumberFormat="1" applyFont="1" applyFill="1" applyBorder="1"/>
    <xf numFmtId="0" fontId="3" fillId="2" borderId="2" xfId="0" applyFont="1" applyFill="1" applyBorder="1"/>
    <xf numFmtId="43" fontId="3" fillId="2" borderId="2" xfId="1" applyFont="1" applyFill="1" applyBorder="1"/>
    <xf numFmtId="43" fontId="3" fillId="2" borderId="10" xfId="0" applyNumberFormat="1" applyFont="1" applyFill="1" applyBorder="1"/>
    <xf numFmtId="0" fontId="3" fillId="2" borderId="17" xfId="0" applyFont="1" applyFill="1" applyBorder="1" applyAlignment="1">
      <alignment horizontal="left"/>
    </xf>
    <xf numFmtId="43" fontId="4" fillId="2" borderId="18" xfId="0" applyNumberFormat="1" applyFont="1" applyFill="1" applyBorder="1"/>
    <xf numFmtId="0" fontId="3" fillId="2" borderId="3" xfId="0" applyFont="1" applyFill="1" applyBorder="1" applyAlignment="1">
      <alignment horizontal="left" vertical="top" wrapText="1"/>
    </xf>
    <xf numFmtId="43" fontId="3" fillId="2" borderId="3" xfId="1" applyFont="1" applyFill="1" applyBorder="1" applyAlignment="1">
      <alignment horizontal="left" vertical="top"/>
    </xf>
    <xf numFmtId="43" fontId="3" fillId="2" borderId="12" xfId="0" applyNumberFormat="1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9" xfId="0" applyFont="1" applyFill="1" applyBorder="1" applyAlignment="1">
      <alignment horizontal="center" vertical="top"/>
    </xf>
    <xf numFmtId="187" fontId="3" fillId="2" borderId="20" xfId="0" applyNumberFormat="1" applyFont="1" applyFill="1" applyBorder="1" applyAlignment="1">
      <alignment horizontal="center" vertical="top"/>
    </xf>
    <xf numFmtId="0" fontId="3" fillId="2" borderId="20" xfId="0" applyFont="1" applyFill="1" applyBorder="1" applyAlignment="1">
      <alignment vertical="top" wrapText="1"/>
    </xf>
    <xf numFmtId="43" fontId="3" fillId="2" borderId="20" xfId="1" applyFont="1" applyFill="1" applyBorder="1" applyAlignment="1">
      <alignment horizontal="left" vertical="top"/>
    </xf>
    <xf numFmtId="43" fontId="3" fillId="2" borderId="21" xfId="0" applyNumberFormat="1" applyFont="1" applyFill="1" applyBorder="1" applyAlignment="1">
      <alignment horizontal="left" vertical="top"/>
    </xf>
    <xf numFmtId="0" fontId="3" fillId="2" borderId="20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center"/>
    </xf>
    <xf numFmtId="187" fontId="4" fillId="2" borderId="25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43" fontId="4" fillId="2" borderId="25" xfId="1" applyFont="1" applyFill="1" applyBorder="1"/>
    <xf numFmtId="43" fontId="4" fillId="2" borderId="26" xfId="0" applyNumberFormat="1" applyFont="1" applyFill="1" applyBorder="1"/>
    <xf numFmtId="0" fontId="3" fillId="2" borderId="0" xfId="0" applyFont="1" applyFill="1" applyAlignment="1">
      <alignment horizontal="center" vertical="top"/>
    </xf>
    <xf numFmtId="187" fontId="3" fillId="2" borderId="0" xfId="0" applyNumberFormat="1" applyFont="1" applyFill="1" applyAlignment="1">
      <alignment horizontal="center" vertical="top"/>
    </xf>
    <xf numFmtId="43" fontId="3" fillId="2" borderId="0" xfId="1" applyFont="1" applyFill="1" applyAlignment="1">
      <alignment vertical="top"/>
    </xf>
    <xf numFmtId="0" fontId="4" fillId="2" borderId="6" xfId="0" applyFont="1" applyFill="1" applyBorder="1" applyAlignment="1">
      <alignment horizontal="center" vertical="top"/>
    </xf>
    <xf numFmtId="187" fontId="4" fillId="2" borderId="7" xfId="0" applyNumberFormat="1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43" fontId="4" fillId="2" borderId="7" xfId="1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43" fontId="3" fillId="2" borderId="2" xfId="1" applyFont="1" applyFill="1" applyBorder="1" applyAlignment="1">
      <alignment horizontal="center" vertical="top"/>
    </xf>
    <xf numFmtId="43" fontId="3" fillId="2" borderId="10" xfId="1" applyFont="1" applyFill="1" applyBorder="1" applyAlignment="1">
      <alignment horizontal="center" vertical="top"/>
    </xf>
    <xf numFmtId="43" fontId="3" fillId="2" borderId="3" xfId="1" applyFont="1" applyFill="1" applyBorder="1" applyAlignment="1">
      <alignment horizontal="center" vertical="top"/>
    </xf>
    <xf numFmtId="43" fontId="3" fillId="2" borderId="12" xfId="1" applyFont="1" applyFill="1" applyBorder="1" applyAlignment="1">
      <alignment horizontal="center" vertical="top"/>
    </xf>
    <xf numFmtId="0" fontId="3" fillId="2" borderId="3" xfId="0" applyFont="1" applyFill="1" applyBorder="1" applyAlignment="1">
      <alignment vertical="top"/>
    </xf>
    <xf numFmtId="0" fontId="4" fillId="2" borderId="13" xfId="0" applyFont="1" applyFill="1" applyBorder="1" applyAlignment="1">
      <alignment horizontal="center" vertical="top"/>
    </xf>
    <xf numFmtId="187" fontId="4" fillId="2" borderId="14" xfId="0" applyNumberFormat="1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43" fontId="4" fillId="2" borderId="14" xfId="1" applyFont="1" applyFill="1" applyBorder="1" applyAlignment="1">
      <alignment vertical="top"/>
    </xf>
    <xf numFmtId="43" fontId="4" fillId="2" borderId="15" xfId="0" applyNumberFormat="1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3" fillId="2" borderId="16" xfId="0" applyFont="1" applyFill="1" applyBorder="1" applyAlignment="1">
      <alignment horizontal="center" vertical="top"/>
    </xf>
    <xf numFmtId="187" fontId="3" fillId="2" borderId="17" xfId="0" applyNumberFormat="1" applyFont="1" applyFill="1" applyBorder="1" applyAlignment="1">
      <alignment horizontal="center" vertical="top"/>
    </xf>
    <xf numFmtId="0" fontId="3" fillId="2" borderId="17" xfId="0" applyFont="1" applyFill="1" applyBorder="1" applyAlignment="1">
      <alignment vertical="top"/>
    </xf>
    <xf numFmtId="43" fontId="3" fillId="2" borderId="17" xfId="1" applyFont="1" applyFill="1" applyBorder="1" applyAlignment="1">
      <alignment vertical="top"/>
    </xf>
    <xf numFmtId="43" fontId="3" fillId="2" borderId="18" xfId="0" applyNumberFormat="1" applyFont="1" applyFill="1" applyBorder="1" applyAlignment="1">
      <alignment vertical="top"/>
    </xf>
    <xf numFmtId="43" fontId="3" fillId="2" borderId="12" xfId="0" applyNumberFormat="1" applyFont="1" applyFill="1" applyBorder="1" applyAlignment="1">
      <alignment vertical="top"/>
    </xf>
    <xf numFmtId="43" fontId="3" fillId="2" borderId="18" xfId="1" applyFont="1" applyFill="1" applyBorder="1" applyAlignment="1">
      <alignment vertical="top"/>
    </xf>
    <xf numFmtId="0" fontId="3" fillId="2" borderId="20" xfId="0" applyFont="1" applyFill="1" applyBorder="1" applyAlignment="1">
      <alignment vertical="top"/>
    </xf>
    <xf numFmtId="43" fontId="3" fillId="2" borderId="20" xfId="1" applyFont="1" applyFill="1" applyBorder="1" applyAlignment="1">
      <alignment vertical="top"/>
    </xf>
    <xf numFmtId="43" fontId="3" fillId="2" borderId="21" xfId="0" applyNumberFormat="1" applyFont="1" applyFill="1" applyBorder="1" applyAlignment="1">
      <alignment vertical="top"/>
    </xf>
    <xf numFmtId="0" fontId="3" fillId="2" borderId="22" xfId="0" applyFont="1" applyFill="1" applyBorder="1" applyAlignment="1">
      <alignment horizontal="center" vertical="top"/>
    </xf>
    <xf numFmtId="187" fontId="3" fillId="2" borderId="5" xfId="0" applyNumberFormat="1" applyFont="1" applyFill="1" applyBorder="1" applyAlignment="1">
      <alignment horizontal="center" vertical="top"/>
    </xf>
    <xf numFmtId="0" fontId="3" fillId="2" borderId="5" xfId="0" applyFont="1" applyFill="1" applyBorder="1" applyAlignment="1">
      <alignment vertical="top"/>
    </xf>
    <xf numFmtId="43" fontId="3" fillId="2" borderId="5" xfId="1" applyFont="1" applyFill="1" applyBorder="1" applyAlignment="1">
      <alignment vertical="top"/>
    </xf>
    <xf numFmtId="43" fontId="3" fillId="2" borderId="23" xfId="0" applyNumberFormat="1" applyFont="1" applyFill="1" applyBorder="1" applyAlignment="1">
      <alignment vertical="top"/>
    </xf>
    <xf numFmtId="0" fontId="3" fillId="2" borderId="5" xfId="0" applyFont="1" applyFill="1" applyBorder="1" applyAlignment="1">
      <alignment vertical="top" wrapText="1"/>
    </xf>
    <xf numFmtId="187" fontId="3" fillId="2" borderId="4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43" fontId="3" fillId="2" borderId="4" xfId="1" applyFont="1" applyFill="1" applyBorder="1" applyAlignment="1">
      <alignment vertical="top"/>
    </xf>
    <xf numFmtId="0" fontId="4" fillId="2" borderId="24" xfId="0" applyFont="1" applyFill="1" applyBorder="1" applyAlignment="1">
      <alignment horizontal="center" vertical="top"/>
    </xf>
    <xf numFmtId="187" fontId="4" fillId="2" borderId="25" xfId="0" applyNumberFormat="1" applyFont="1" applyFill="1" applyBorder="1" applyAlignment="1">
      <alignment horizontal="center" vertical="top"/>
    </xf>
    <xf numFmtId="0" fontId="4" fillId="2" borderId="25" xfId="0" applyFont="1" applyFill="1" applyBorder="1" applyAlignment="1">
      <alignment horizontal="center" vertical="top"/>
    </xf>
    <xf numFmtId="43" fontId="4" fillId="2" borderId="25" xfId="1" applyFont="1" applyFill="1" applyBorder="1" applyAlignment="1">
      <alignment vertical="top"/>
    </xf>
    <xf numFmtId="43" fontId="4" fillId="2" borderId="26" xfId="0" applyNumberFormat="1" applyFont="1" applyFill="1" applyBorder="1" applyAlignment="1">
      <alignment vertical="top"/>
    </xf>
    <xf numFmtId="0" fontId="3" fillId="0" borderId="0" xfId="0" applyFont="1"/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43" fontId="3" fillId="2" borderId="5" xfId="0" applyNumberFormat="1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0" applyNumberFormat="1" applyFont="1" applyFill="1" applyBorder="1"/>
    <xf numFmtId="0" fontId="4" fillId="2" borderId="1" xfId="0" applyFont="1" applyFill="1" applyBorder="1" applyAlignment="1">
      <alignment horizontal="center"/>
    </xf>
    <xf numFmtId="187" fontId="4" fillId="2" borderId="1" xfId="0" applyNumberFormat="1" applyFont="1" applyFill="1" applyBorder="1" applyAlignment="1">
      <alignment horizontal="center"/>
    </xf>
    <xf numFmtId="43" fontId="4" fillId="2" borderId="1" xfId="1" applyFont="1" applyFill="1" applyBorder="1"/>
    <xf numFmtId="43" fontId="4" fillId="2" borderId="1" xfId="0" applyNumberFormat="1" applyFont="1" applyFill="1" applyBorder="1"/>
    <xf numFmtId="43" fontId="4" fillId="0" borderId="1" xfId="1" applyFont="1" applyBorder="1"/>
    <xf numFmtId="43" fontId="4" fillId="0" borderId="1" xfId="0" applyNumberFormat="1" applyFont="1" applyBorder="1"/>
    <xf numFmtId="187" fontId="3" fillId="0" borderId="0" xfId="0" applyNumberFormat="1" applyFont="1" applyAlignment="1">
      <alignment horizontal="center"/>
    </xf>
    <xf numFmtId="43" fontId="3" fillId="0" borderId="0" xfId="1" applyFont="1"/>
    <xf numFmtId="187" fontId="3" fillId="2" borderId="2" xfId="0" applyNumberFormat="1" applyFont="1" applyFill="1" applyBorder="1" applyAlignment="1">
      <alignment horizontal="left" vertical="top"/>
    </xf>
    <xf numFmtId="187" fontId="3" fillId="2" borderId="3" xfId="0" applyNumberFormat="1" applyFont="1" applyFill="1" applyBorder="1" applyAlignment="1">
      <alignment horizontal="left" vertical="top"/>
    </xf>
    <xf numFmtId="187" fontId="6" fillId="2" borderId="5" xfId="0" quotePrefix="1" applyNumberFormat="1" applyFont="1" applyFill="1" applyBorder="1" applyAlignment="1">
      <alignment horizontal="center" vertical="top"/>
    </xf>
    <xf numFmtId="187" fontId="6" fillId="2" borderId="5" xfId="0" applyNumberFormat="1" applyFont="1" applyFill="1" applyBorder="1" applyAlignment="1">
      <alignment horizontal="center" vertical="top"/>
    </xf>
    <xf numFmtId="187" fontId="6" fillId="2" borderId="5" xfId="0" applyNumberFormat="1" applyFont="1" applyFill="1" applyBorder="1" applyAlignment="1">
      <alignment horizontal="center" vertical="center"/>
    </xf>
    <xf numFmtId="187" fontId="6" fillId="2" borderId="3" xfId="0" applyNumberFormat="1" applyFont="1" applyFill="1" applyBorder="1" applyAlignment="1">
      <alignment horizontal="center" vertical="top"/>
    </xf>
    <xf numFmtId="187" fontId="6" fillId="2" borderId="3" xfId="0" applyNumberFormat="1" applyFont="1" applyFill="1" applyBorder="1" applyAlignment="1">
      <alignment horizontal="center"/>
    </xf>
    <xf numFmtId="189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/>
    </xf>
    <xf numFmtId="187" fontId="6" fillId="2" borderId="5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left" vertical="center" wrapText="1"/>
    </xf>
    <xf numFmtId="4" fontId="6" fillId="2" borderId="3" xfId="1" applyNumberFormat="1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center"/>
    </xf>
    <xf numFmtId="187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/>
    <xf numFmtId="43" fontId="3" fillId="2" borderId="5" xfId="1" applyFont="1" applyFill="1" applyBorder="1"/>
    <xf numFmtId="43" fontId="3" fillId="2" borderId="23" xfId="0" applyNumberFormat="1" applyFont="1" applyFill="1" applyBorder="1"/>
    <xf numFmtId="187" fontId="6" fillId="2" borderId="4" xfId="0" applyNumberFormat="1" applyFont="1" applyFill="1" applyBorder="1" applyAlignment="1">
      <alignment horizontal="center"/>
    </xf>
    <xf numFmtId="0" fontId="6" fillId="0" borderId="3" xfId="0" applyFont="1" applyBorder="1"/>
    <xf numFmtId="0" fontId="6" fillId="0" borderId="27" xfId="0" applyFont="1" applyBorder="1"/>
    <xf numFmtId="188" fontId="6" fillId="0" borderId="3" xfId="1" applyNumberFormat="1" applyFont="1" applyBorder="1" applyAlignment="1">
      <alignment horizontal="center"/>
    </xf>
    <xf numFmtId="43" fontId="6" fillId="0" borderId="3" xfId="1" applyFont="1" applyBorder="1"/>
    <xf numFmtId="187" fontId="6" fillId="2" borderId="4" xfId="0" applyNumberFormat="1" applyFont="1" applyFill="1" applyBorder="1" applyAlignment="1">
      <alignment horizontal="center" vertical="center"/>
    </xf>
    <xf numFmtId="189" fontId="6" fillId="2" borderId="3" xfId="0" applyNumberFormat="1" applyFont="1" applyFill="1" applyBorder="1" applyAlignment="1">
      <alignment horizontal="center" vertical="top"/>
    </xf>
    <xf numFmtId="4" fontId="6" fillId="2" borderId="3" xfId="1" applyNumberFormat="1" applyFont="1" applyFill="1" applyBorder="1" applyAlignment="1">
      <alignment horizontal="right" vertical="top"/>
    </xf>
    <xf numFmtId="43" fontId="3" fillId="2" borderId="23" xfId="0" applyNumberFormat="1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center" wrapText="1"/>
    </xf>
    <xf numFmtId="189" fontId="6" fillId="2" borderId="4" xfId="0" applyNumberFormat="1" applyFont="1" applyFill="1" applyBorder="1" applyAlignment="1">
      <alignment horizontal="center" vertical="center"/>
    </xf>
    <xf numFmtId="4" fontId="6" fillId="2" borderId="4" xfId="1" applyNumberFormat="1" applyFont="1" applyFill="1" applyBorder="1" applyAlignment="1">
      <alignment horizontal="right" vertical="center"/>
    </xf>
    <xf numFmtId="189" fontId="6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4" fontId="6" fillId="2" borderId="5" xfId="1" applyNumberFormat="1" applyFont="1" applyFill="1" applyBorder="1" applyAlignment="1">
      <alignment horizontal="right" vertical="center"/>
    </xf>
    <xf numFmtId="43" fontId="3" fillId="2" borderId="10" xfId="1" applyFont="1" applyFill="1" applyBorder="1"/>
    <xf numFmtId="43" fontId="4" fillId="2" borderId="25" xfId="1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2" borderId="28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 wrapText="1"/>
    </xf>
    <xf numFmtId="43" fontId="3" fillId="2" borderId="7" xfId="1" applyFont="1" applyFill="1" applyBorder="1" applyAlignment="1">
      <alignment horizontal="center" vertical="top" wrapText="1"/>
    </xf>
    <xf numFmtId="43" fontId="3" fillId="2" borderId="8" xfId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/>
    </xf>
    <xf numFmtId="43" fontId="3" fillId="2" borderId="7" xfId="1" applyNumberFormat="1" applyFont="1" applyFill="1" applyBorder="1" applyAlignment="1">
      <alignment horizontal="center" vertical="top" wrapText="1"/>
    </xf>
    <xf numFmtId="43" fontId="3" fillId="2" borderId="8" xfId="1" applyNumberFormat="1" applyFont="1" applyFill="1" applyBorder="1" applyAlignment="1">
      <alignment horizontal="center" vertical="top" wrapText="1"/>
    </xf>
    <xf numFmtId="17" fontId="3" fillId="2" borderId="29" xfId="0" applyNumberFormat="1" applyFont="1" applyFill="1" applyBorder="1" applyAlignment="1">
      <alignment horizontal="center" vertical="top"/>
    </xf>
    <xf numFmtId="1" fontId="3" fillId="2" borderId="9" xfId="0" applyNumberFormat="1" applyFont="1" applyFill="1" applyBorder="1" applyAlignment="1">
      <alignment horizontal="center" vertical="top"/>
    </xf>
    <xf numFmtId="43" fontId="3" fillId="2" borderId="2" xfId="1" applyNumberFormat="1" applyFont="1" applyFill="1" applyBorder="1" applyAlignment="1">
      <alignment horizontal="center" vertical="top"/>
    </xf>
    <xf numFmtId="43" fontId="3" fillId="2" borderId="10" xfId="1" applyNumberFormat="1" applyFont="1" applyFill="1" applyBorder="1" applyAlignment="1">
      <alignment horizontal="center" vertical="top"/>
    </xf>
    <xf numFmtId="1" fontId="3" fillId="2" borderId="11" xfId="0" applyNumberFormat="1" applyFont="1" applyFill="1" applyBorder="1" applyAlignment="1">
      <alignment horizontal="center" vertical="top"/>
    </xf>
    <xf numFmtId="43" fontId="3" fillId="2" borderId="3" xfId="1" applyNumberFormat="1" applyFont="1" applyFill="1" applyBorder="1" applyAlignment="1">
      <alignment horizontal="center" vertical="top"/>
    </xf>
    <xf numFmtId="43" fontId="3" fillId="2" borderId="12" xfId="1" applyNumberFormat="1" applyFont="1" applyFill="1" applyBorder="1" applyAlignment="1">
      <alignment horizontal="center" vertical="top"/>
    </xf>
    <xf numFmtId="1" fontId="3" fillId="2" borderId="30" xfId="0" applyNumberFormat="1" applyFont="1" applyFill="1" applyBorder="1" applyAlignment="1">
      <alignment horizontal="center" vertical="top"/>
    </xf>
    <xf numFmtId="43" fontId="3" fillId="2" borderId="4" xfId="1" applyFont="1" applyFill="1" applyBorder="1" applyAlignment="1">
      <alignment horizontal="center" vertical="top"/>
    </xf>
    <xf numFmtId="43" fontId="3" fillId="2" borderId="31" xfId="1" applyFont="1" applyFill="1" applyBorder="1" applyAlignment="1">
      <alignment horizontal="center" vertical="top"/>
    </xf>
    <xf numFmtId="0" fontId="3" fillId="2" borderId="30" xfId="0" applyFont="1" applyFill="1" applyBorder="1" applyAlignment="1">
      <alignment horizontal="center" vertical="top"/>
    </xf>
    <xf numFmtId="43" fontId="3" fillId="2" borderId="4" xfId="1" applyNumberFormat="1" applyFont="1" applyFill="1" applyBorder="1" applyAlignment="1">
      <alignment horizontal="center" vertical="top"/>
    </xf>
    <xf numFmtId="43" fontId="3" fillId="2" borderId="31" xfId="1" applyNumberFormat="1" applyFont="1" applyFill="1" applyBorder="1" applyAlignment="1">
      <alignment horizontal="center" vertical="top"/>
    </xf>
    <xf numFmtId="0" fontId="4" fillId="2" borderId="32" xfId="0" applyFont="1" applyFill="1" applyBorder="1" applyAlignment="1">
      <alignment horizontal="center" vertical="top"/>
    </xf>
    <xf numFmtId="43" fontId="4" fillId="2" borderId="14" xfId="1" applyFont="1" applyFill="1" applyBorder="1" applyAlignment="1">
      <alignment horizontal="center" vertical="top"/>
    </xf>
    <xf numFmtId="43" fontId="4" fillId="2" borderId="15" xfId="1" applyFont="1" applyFill="1" applyBorder="1" applyAlignment="1">
      <alignment horizontal="center" vertical="top"/>
    </xf>
    <xf numFmtId="43" fontId="4" fillId="2" borderId="14" xfId="1" applyNumberFormat="1" applyFont="1" applyFill="1" applyBorder="1" applyAlignment="1">
      <alignment horizontal="center" vertical="top"/>
    </xf>
    <xf numFmtId="43" fontId="4" fillId="2" borderId="15" xfId="1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43" fontId="3" fillId="2" borderId="0" xfId="1" applyFont="1" applyFill="1" applyAlignment="1">
      <alignment horizontal="center" vertical="top"/>
    </xf>
    <xf numFmtId="43" fontId="3" fillId="2" borderId="0" xfId="0" applyNumberFormat="1" applyFont="1" applyFill="1" applyAlignment="1">
      <alignment horizontal="center" vertical="top"/>
    </xf>
    <xf numFmtId="43" fontId="3" fillId="2" borderId="0" xfId="1" applyNumberFormat="1" applyFont="1" applyFill="1" applyAlignment="1">
      <alignment horizontal="center" vertical="top"/>
    </xf>
    <xf numFmtId="0" fontId="8" fillId="2" borderId="0" xfId="0" applyFont="1" applyFill="1" applyAlignment="1">
      <alignment horizontal="left" vertical="top"/>
    </xf>
    <xf numFmtId="0" fontId="3" fillId="2" borderId="33" xfId="0" applyFont="1" applyFill="1" applyBorder="1" applyAlignment="1">
      <alignment horizontal="center" vertical="top"/>
    </xf>
    <xf numFmtId="0" fontId="3" fillId="2" borderId="34" xfId="0" applyFont="1" applyFill="1" applyBorder="1" applyAlignment="1">
      <alignment horizontal="center" vertical="top"/>
    </xf>
    <xf numFmtId="43" fontId="3" fillId="2" borderId="1" xfId="1" applyFont="1" applyFill="1" applyBorder="1" applyAlignment="1">
      <alignment horizontal="center" vertical="top" wrapText="1"/>
    </xf>
    <xf numFmtId="0" fontId="3" fillId="2" borderId="33" xfId="0" applyFont="1" applyFill="1" applyBorder="1" applyAlignment="1">
      <alignment horizontal="center" vertical="top" wrapText="1"/>
    </xf>
    <xf numFmtId="0" fontId="3" fillId="2" borderId="35" xfId="0" applyFont="1" applyFill="1" applyBorder="1" applyAlignment="1">
      <alignment horizontal="center" vertical="top" wrapText="1"/>
    </xf>
    <xf numFmtId="0" fontId="3" fillId="2" borderId="34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left" vertical="top"/>
    </xf>
    <xf numFmtId="0" fontId="3" fillId="2" borderId="37" xfId="0" applyFont="1" applyFill="1" applyBorder="1" applyAlignment="1">
      <alignment horizontal="left" vertical="top"/>
    </xf>
    <xf numFmtId="190" fontId="3" fillId="2" borderId="2" xfId="1" applyNumberFormat="1" applyFont="1" applyFill="1" applyBorder="1" applyAlignment="1">
      <alignment horizontal="center" vertical="top"/>
    </xf>
    <xf numFmtId="43" fontId="3" fillId="2" borderId="36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43" fontId="3" fillId="2" borderId="38" xfId="1" applyFont="1" applyFill="1" applyBorder="1" applyAlignment="1">
      <alignment horizontal="center" vertical="top"/>
    </xf>
    <xf numFmtId="191" fontId="3" fillId="2" borderId="0" xfId="0" applyNumberFormat="1" applyFont="1" applyFill="1" applyAlignment="1">
      <alignment horizontal="center" vertical="top"/>
    </xf>
    <xf numFmtId="0" fontId="3" fillId="2" borderId="39" xfId="0" applyFont="1" applyFill="1" applyBorder="1" applyAlignment="1">
      <alignment horizontal="left" vertical="top"/>
    </xf>
    <xf numFmtId="0" fontId="3" fillId="2" borderId="40" xfId="0" applyFont="1" applyFill="1" applyBorder="1" applyAlignment="1">
      <alignment horizontal="left" vertical="top"/>
    </xf>
    <xf numFmtId="190" fontId="3" fillId="2" borderId="3" xfId="1" applyNumberFormat="1" applyFont="1" applyFill="1" applyBorder="1" applyAlignment="1">
      <alignment horizontal="center" vertical="top"/>
    </xf>
    <xf numFmtId="43" fontId="3" fillId="2" borderId="39" xfId="0" applyNumberFormat="1" applyFont="1" applyFill="1" applyBorder="1" applyAlignment="1">
      <alignment horizontal="center" vertical="top"/>
    </xf>
    <xf numFmtId="0" fontId="3" fillId="2" borderId="27" xfId="0" applyFont="1" applyFill="1" applyBorder="1" applyAlignment="1">
      <alignment horizontal="center" vertical="top"/>
    </xf>
    <xf numFmtId="0" fontId="3" fillId="2" borderId="41" xfId="0" applyFont="1" applyFill="1" applyBorder="1" applyAlignment="1">
      <alignment horizontal="left" vertical="top"/>
    </xf>
    <xf numFmtId="0" fontId="3" fillId="2" borderId="42" xfId="0" applyFont="1" applyFill="1" applyBorder="1" applyAlignment="1">
      <alignment horizontal="left" vertical="top"/>
    </xf>
    <xf numFmtId="190" fontId="3" fillId="2" borderId="4" xfId="1" applyNumberFormat="1" applyFont="1" applyFill="1" applyBorder="1" applyAlignment="1">
      <alignment horizontal="center" vertical="top"/>
    </xf>
    <xf numFmtId="43" fontId="3" fillId="2" borderId="41" xfId="0" applyNumberFormat="1" applyFont="1" applyFill="1" applyBorder="1" applyAlignment="1">
      <alignment horizontal="center" vertical="top"/>
    </xf>
    <xf numFmtId="0" fontId="3" fillId="2" borderId="43" xfId="0" applyFont="1" applyFill="1" applyBorder="1" applyAlignment="1">
      <alignment horizontal="center" vertical="top"/>
    </xf>
    <xf numFmtId="0" fontId="4" fillId="2" borderId="33" xfId="0" applyFont="1" applyFill="1" applyBorder="1" applyAlignment="1">
      <alignment horizontal="center" vertical="top"/>
    </xf>
    <xf numFmtId="0" fontId="4" fillId="2" borderId="34" xfId="0" applyFont="1" applyFill="1" applyBorder="1" applyAlignment="1">
      <alignment horizontal="center" vertical="top"/>
    </xf>
    <xf numFmtId="190" fontId="4" fillId="2" borderId="1" xfId="1" applyNumberFormat="1" applyFont="1" applyFill="1" applyBorder="1" applyAlignment="1">
      <alignment horizontal="center" vertical="top"/>
    </xf>
    <xf numFmtId="43" fontId="4" fillId="2" borderId="1" xfId="1" applyFont="1" applyFill="1" applyBorder="1" applyAlignment="1">
      <alignment horizontal="center" vertical="top"/>
    </xf>
    <xf numFmtId="43" fontId="4" fillId="2" borderId="33" xfId="1" applyFont="1" applyFill="1" applyBorder="1" applyAlignment="1">
      <alignment horizontal="center" vertical="top"/>
    </xf>
    <xf numFmtId="43" fontId="4" fillId="2" borderId="34" xfId="1" applyFont="1" applyFill="1" applyBorder="1" applyAlignment="1">
      <alignment horizontal="center" vertical="top"/>
    </xf>
    <xf numFmtId="192" fontId="3" fillId="2" borderId="0" xfId="1" applyNumberFormat="1" applyFont="1" applyFill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EF"/>
      <color rgb="FFE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view="pageBreakPreview" zoomScaleNormal="85" zoomScaleSheetLayoutView="100" workbookViewId="0">
      <selection activeCell="E15" sqref="E15"/>
    </sheetView>
  </sheetViews>
  <sheetFormatPr defaultColWidth="9.125" defaultRowHeight="21" x14ac:dyDescent="0.2"/>
  <cols>
    <col min="1" max="1" width="9.125" style="53"/>
    <col min="2" max="2" width="11.25" style="53" customWidth="1"/>
    <col min="3" max="5" width="18" style="183" bestFit="1" customWidth="1"/>
    <col min="6" max="6" width="8.125" style="53" bestFit="1" customWidth="1"/>
    <col min="7" max="8" width="16.75" style="183" bestFit="1" customWidth="1"/>
    <col min="9" max="9" width="15.25" style="183" bestFit="1" customWidth="1"/>
    <col min="10" max="10" width="12.125" style="53" bestFit="1" customWidth="1"/>
    <col min="11" max="12" width="18" style="185" bestFit="1" customWidth="1"/>
    <col min="13" max="13" width="16.75" style="185" bestFit="1" customWidth="1"/>
    <col min="14" max="14" width="12.125" style="53" bestFit="1" customWidth="1"/>
    <col min="15" max="15" width="10.625" style="53" bestFit="1" customWidth="1"/>
    <col min="16" max="16" width="11.25" style="53" bestFit="1" customWidth="1"/>
    <col min="17" max="17" width="10.625" style="53" bestFit="1" customWidth="1"/>
    <col min="18" max="16384" width="9.125" style="53"/>
  </cols>
  <sheetData>
    <row r="1" spans="1:13" ht="23.25" x14ac:dyDescent="0.2">
      <c r="A1" s="155" t="s">
        <v>257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ht="21.75" thickBot="1" x14ac:dyDescent="0.25">
      <c r="A2" s="156" t="s">
        <v>258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42" x14ac:dyDescent="0.2">
      <c r="A3" s="157" t="s">
        <v>259</v>
      </c>
      <c r="B3" s="158" t="s">
        <v>260</v>
      </c>
      <c r="C3" s="159" t="s">
        <v>261</v>
      </c>
      <c r="D3" s="159" t="s">
        <v>262</v>
      </c>
      <c r="E3" s="160" t="s">
        <v>263</v>
      </c>
      <c r="F3" s="161" t="s">
        <v>264</v>
      </c>
      <c r="G3" s="159" t="s">
        <v>261</v>
      </c>
      <c r="H3" s="159" t="s">
        <v>262</v>
      </c>
      <c r="I3" s="160" t="s">
        <v>263</v>
      </c>
      <c r="J3" s="161" t="s">
        <v>265</v>
      </c>
      <c r="K3" s="162" t="s">
        <v>261</v>
      </c>
      <c r="L3" s="162" t="s">
        <v>262</v>
      </c>
      <c r="M3" s="163" t="s">
        <v>263</v>
      </c>
    </row>
    <row r="4" spans="1:13" x14ac:dyDescent="0.2">
      <c r="A4" s="164">
        <v>243892</v>
      </c>
      <c r="B4" s="165" t="s">
        <v>266</v>
      </c>
      <c r="C4" s="62">
        <v>0</v>
      </c>
      <c r="D4" s="62">
        <v>0</v>
      </c>
      <c r="E4" s="63">
        <f>+C4-D4</f>
        <v>0</v>
      </c>
      <c r="F4" s="61"/>
      <c r="G4" s="62"/>
      <c r="H4" s="62"/>
      <c r="I4" s="63"/>
      <c r="J4" s="61">
        <v>18</v>
      </c>
      <c r="K4" s="166">
        <v>6398556.0999999996</v>
      </c>
      <c r="L4" s="166">
        <v>6398156.0999999996</v>
      </c>
      <c r="M4" s="167">
        <f>+K4-L4</f>
        <v>400</v>
      </c>
    </row>
    <row r="5" spans="1:13" x14ac:dyDescent="0.2">
      <c r="A5" s="164">
        <v>243923</v>
      </c>
      <c r="B5" s="168">
        <v>1</v>
      </c>
      <c r="C5" s="64">
        <v>3320000</v>
      </c>
      <c r="D5" s="64">
        <v>3299000</v>
      </c>
      <c r="E5" s="65">
        <f t="shared" ref="E5:E15" si="0">+C5-D5</f>
        <v>21000</v>
      </c>
      <c r="F5" s="22"/>
      <c r="G5" s="64"/>
      <c r="H5" s="64"/>
      <c r="I5" s="65"/>
      <c r="J5" s="22">
        <v>35</v>
      </c>
      <c r="K5" s="169">
        <v>19946064.080000002</v>
      </c>
      <c r="L5" s="169">
        <v>16938861.98</v>
      </c>
      <c r="M5" s="170">
        <f>+K5-L5</f>
        <v>3007202.1000000015</v>
      </c>
    </row>
    <row r="6" spans="1:13" x14ac:dyDescent="0.2">
      <c r="A6" s="164">
        <v>243953</v>
      </c>
      <c r="B6" s="168">
        <v>1</v>
      </c>
      <c r="C6" s="128">
        <v>6765500</v>
      </c>
      <c r="D6" s="128">
        <v>6765500</v>
      </c>
      <c r="E6" s="65">
        <f t="shared" si="0"/>
        <v>0</v>
      </c>
      <c r="F6" s="22"/>
      <c r="G6" s="64"/>
      <c r="H6" s="64"/>
      <c r="I6" s="65"/>
      <c r="J6" s="22">
        <v>12</v>
      </c>
      <c r="K6" s="169">
        <v>2515994.9</v>
      </c>
      <c r="L6" s="169">
        <v>2515448.9</v>
      </c>
      <c r="M6" s="170">
        <f t="shared" ref="M6:M15" si="1">+K6-L6</f>
        <v>546</v>
      </c>
    </row>
    <row r="7" spans="1:13" x14ac:dyDescent="0.2">
      <c r="A7" s="164">
        <v>243984</v>
      </c>
      <c r="B7" s="168">
        <v>2</v>
      </c>
      <c r="C7" s="64">
        <v>4300000</v>
      </c>
      <c r="D7" s="64">
        <v>4276683</v>
      </c>
      <c r="E7" s="65">
        <f t="shared" si="0"/>
        <v>23317</v>
      </c>
      <c r="F7" s="22"/>
      <c r="G7" s="64"/>
      <c r="H7" s="64"/>
      <c r="I7" s="65"/>
      <c r="J7" s="22">
        <v>18</v>
      </c>
      <c r="K7" s="169">
        <v>2573592.9</v>
      </c>
      <c r="L7" s="169">
        <v>2566836.9</v>
      </c>
      <c r="M7" s="170">
        <f t="shared" si="1"/>
        <v>6756</v>
      </c>
    </row>
    <row r="8" spans="1:13" x14ac:dyDescent="0.2">
      <c r="A8" s="164">
        <v>244015</v>
      </c>
      <c r="B8" s="168">
        <v>2</v>
      </c>
      <c r="C8" s="64">
        <v>6348000</v>
      </c>
      <c r="D8" s="64">
        <v>5857000</v>
      </c>
      <c r="E8" s="65">
        <f t="shared" si="0"/>
        <v>491000</v>
      </c>
      <c r="F8" s="22"/>
      <c r="G8" s="64"/>
      <c r="H8" s="64"/>
      <c r="I8" s="65"/>
      <c r="J8" s="22">
        <v>22</v>
      </c>
      <c r="K8" s="169">
        <v>2065373.5799999998</v>
      </c>
      <c r="L8" s="169">
        <v>2023631.0799999998</v>
      </c>
      <c r="M8" s="170">
        <f t="shared" si="1"/>
        <v>41742.5</v>
      </c>
    </row>
    <row r="9" spans="1:13" x14ac:dyDescent="0.2">
      <c r="A9" s="164">
        <v>244044</v>
      </c>
      <c r="B9" s="168">
        <v>1</v>
      </c>
      <c r="C9" s="64">
        <v>4500000</v>
      </c>
      <c r="D9" s="64">
        <v>3900000</v>
      </c>
      <c r="E9" s="65">
        <f t="shared" si="0"/>
        <v>600000</v>
      </c>
      <c r="F9" s="22"/>
      <c r="G9" s="64"/>
      <c r="H9" s="64"/>
      <c r="I9" s="65"/>
      <c r="J9" s="22">
        <v>13</v>
      </c>
      <c r="K9" s="169">
        <v>852668.29999999993</v>
      </c>
      <c r="L9" s="169">
        <v>827668.29999999993</v>
      </c>
      <c r="M9" s="170">
        <f t="shared" si="1"/>
        <v>25000</v>
      </c>
    </row>
    <row r="10" spans="1:13" x14ac:dyDescent="0.2">
      <c r="A10" s="164">
        <v>244075</v>
      </c>
      <c r="B10" s="168">
        <v>1</v>
      </c>
      <c r="C10" s="64">
        <v>2000000</v>
      </c>
      <c r="D10" s="64">
        <v>1988000</v>
      </c>
      <c r="E10" s="65">
        <f t="shared" si="0"/>
        <v>12000</v>
      </c>
      <c r="F10" s="22"/>
      <c r="G10" s="64"/>
      <c r="H10" s="64"/>
      <c r="I10" s="65"/>
      <c r="J10" s="22">
        <v>13</v>
      </c>
      <c r="K10" s="169">
        <v>2556245.7000000002</v>
      </c>
      <c r="L10" s="169">
        <v>2262934.7400000002</v>
      </c>
      <c r="M10" s="170">
        <f t="shared" si="1"/>
        <v>293310.95999999996</v>
      </c>
    </row>
    <row r="11" spans="1:13" x14ac:dyDescent="0.2">
      <c r="A11" s="164">
        <v>244105</v>
      </c>
      <c r="B11" s="168" t="s">
        <v>266</v>
      </c>
      <c r="C11" s="64">
        <v>0</v>
      </c>
      <c r="D11" s="64">
        <v>0</v>
      </c>
      <c r="E11" s="65">
        <f t="shared" si="0"/>
        <v>0</v>
      </c>
      <c r="F11" s="22"/>
      <c r="G11" s="64"/>
      <c r="H11" s="64"/>
      <c r="I11" s="65"/>
      <c r="J11" s="22">
        <v>18</v>
      </c>
      <c r="K11" s="169">
        <v>1169516.1100000001</v>
      </c>
      <c r="L11" s="169">
        <v>1150559.6100000001</v>
      </c>
      <c r="M11" s="170">
        <f t="shared" si="1"/>
        <v>18956.5</v>
      </c>
    </row>
    <row r="12" spans="1:13" x14ac:dyDescent="0.2">
      <c r="A12" s="164">
        <v>244136</v>
      </c>
      <c r="B12" s="168">
        <v>1</v>
      </c>
      <c r="C12" s="64">
        <v>1400000</v>
      </c>
      <c r="D12" s="64">
        <v>1387000</v>
      </c>
      <c r="E12" s="65">
        <f t="shared" si="0"/>
        <v>13000</v>
      </c>
      <c r="F12" s="22"/>
      <c r="G12" s="64"/>
      <c r="H12" s="64"/>
      <c r="I12" s="65"/>
      <c r="J12" s="22">
        <v>11</v>
      </c>
      <c r="K12" s="169">
        <v>1209076.19</v>
      </c>
      <c r="L12" s="169">
        <v>1207776.19</v>
      </c>
      <c r="M12" s="170">
        <f t="shared" si="1"/>
        <v>1300</v>
      </c>
    </row>
    <row r="13" spans="1:13" x14ac:dyDescent="0.2">
      <c r="A13" s="164">
        <v>244166</v>
      </c>
      <c r="B13" s="168">
        <v>2</v>
      </c>
      <c r="C13" s="64">
        <v>2400000</v>
      </c>
      <c r="D13" s="64">
        <v>2349600</v>
      </c>
      <c r="E13" s="65">
        <f t="shared" si="0"/>
        <v>50400</v>
      </c>
      <c r="F13" s="22">
        <v>1</v>
      </c>
      <c r="G13" s="64">
        <v>900000</v>
      </c>
      <c r="H13" s="64">
        <v>773134.78</v>
      </c>
      <c r="I13" s="65">
        <f>+G13-H13</f>
        <v>126865.21999999997</v>
      </c>
      <c r="J13" s="22">
        <v>12</v>
      </c>
      <c r="K13" s="169">
        <v>757834.44</v>
      </c>
      <c r="L13" s="169">
        <v>741034.44</v>
      </c>
      <c r="M13" s="170">
        <f t="shared" si="1"/>
        <v>16800</v>
      </c>
    </row>
    <row r="14" spans="1:13" x14ac:dyDescent="0.2">
      <c r="A14" s="164">
        <v>244197</v>
      </c>
      <c r="B14" s="168" t="s">
        <v>266</v>
      </c>
      <c r="C14" s="64">
        <v>0</v>
      </c>
      <c r="D14" s="64">
        <v>0</v>
      </c>
      <c r="E14" s="65">
        <f t="shared" si="0"/>
        <v>0</v>
      </c>
      <c r="F14" s="22"/>
      <c r="G14" s="64"/>
      <c r="H14" s="64"/>
      <c r="I14" s="65"/>
      <c r="J14" s="22">
        <v>24</v>
      </c>
      <c r="K14" s="169">
        <v>4821320.33</v>
      </c>
      <c r="L14" s="169">
        <v>4631016.83</v>
      </c>
      <c r="M14" s="170">
        <f t="shared" si="1"/>
        <v>190303.5</v>
      </c>
    </row>
    <row r="15" spans="1:13" x14ac:dyDescent="0.2">
      <c r="A15" s="164">
        <v>244228</v>
      </c>
      <c r="B15" s="171">
        <v>2</v>
      </c>
      <c r="C15" s="172">
        <v>5730000</v>
      </c>
      <c r="D15" s="172">
        <v>5730000</v>
      </c>
      <c r="E15" s="173">
        <f t="shared" si="0"/>
        <v>0</v>
      </c>
      <c r="F15" s="174"/>
      <c r="G15" s="172"/>
      <c r="H15" s="172"/>
      <c r="I15" s="173"/>
      <c r="J15" s="174">
        <v>11</v>
      </c>
      <c r="K15" s="175">
        <v>1951989.8</v>
      </c>
      <c r="L15" s="175">
        <v>1934393.8</v>
      </c>
      <c r="M15" s="176">
        <f t="shared" si="1"/>
        <v>17596</v>
      </c>
    </row>
    <row r="16" spans="1:13" s="182" customFormat="1" ht="21.75" thickBot="1" x14ac:dyDescent="0.25">
      <c r="A16" s="177" t="s">
        <v>267</v>
      </c>
      <c r="B16" s="67">
        <f>SUM(B4:B15)</f>
        <v>13</v>
      </c>
      <c r="C16" s="178">
        <f>SUM(C4:C15)</f>
        <v>36763500</v>
      </c>
      <c r="D16" s="178">
        <f>SUM(D4:D15)</f>
        <v>35552783</v>
      </c>
      <c r="E16" s="179">
        <f>SUM(E4:E15)</f>
        <v>1210717</v>
      </c>
      <c r="F16" s="67">
        <f>SUM(F4:F15)</f>
        <v>1</v>
      </c>
      <c r="G16" s="178">
        <f t="shared" ref="G16:M16" si="2">SUM(G4:G15)</f>
        <v>900000</v>
      </c>
      <c r="H16" s="178">
        <f t="shared" si="2"/>
        <v>773134.78</v>
      </c>
      <c r="I16" s="179">
        <f t="shared" si="2"/>
        <v>126865.21999999997</v>
      </c>
      <c r="J16" s="67">
        <f>SUM(J4:J15)</f>
        <v>207</v>
      </c>
      <c r="K16" s="180">
        <f>SUM(K4:K15)</f>
        <v>46818232.429999985</v>
      </c>
      <c r="L16" s="180">
        <f>SUM(L4:L15)</f>
        <v>43198318.869999982</v>
      </c>
      <c r="M16" s="181">
        <f t="shared" si="2"/>
        <v>3619913.5600000015</v>
      </c>
    </row>
    <row r="17" spans="1:10" x14ac:dyDescent="0.2">
      <c r="J17" s="184"/>
    </row>
    <row r="19" spans="1:10" ht="26.25" x14ac:dyDescent="0.2">
      <c r="A19" s="186" t="s">
        <v>268</v>
      </c>
    </row>
    <row r="20" spans="1:10" ht="48" customHeight="1" x14ac:dyDescent="0.2">
      <c r="A20" s="187" t="s">
        <v>269</v>
      </c>
      <c r="B20" s="188"/>
      <c r="C20" s="189" t="s">
        <v>270</v>
      </c>
      <c r="D20" s="189" t="s">
        <v>271</v>
      </c>
      <c r="E20" s="189" t="s">
        <v>272</v>
      </c>
      <c r="F20" s="190" t="s">
        <v>273</v>
      </c>
      <c r="G20" s="191"/>
      <c r="H20" s="192"/>
    </row>
    <row r="21" spans="1:10" x14ac:dyDescent="0.2">
      <c r="A21" s="193" t="s">
        <v>274</v>
      </c>
      <c r="B21" s="194"/>
      <c r="C21" s="195">
        <f>+J16</f>
        <v>207</v>
      </c>
      <c r="D21" s="62">
        <f>+K16</f>
        <v>46818232.429999985</v>
      </c>
      <c r="E21" s="62">
        <f>+L16</f>
        <v>43198318.869999982</v>
      </c>
      <c r="F21" s="196">
        <f>+D21-E21</f>
        <v>3619913.5600000024</v>
      </c>
      <c r="G21" s="197"/>
      <c r="H21" s="198">
        <f>+F21*100/D21</f>
        <v>7.7318458474746894</v>
      </c>
      <c r="J21" s="199"/>
    </row>
    <row r="22" spans="1:10" x14ac:dyDescent="0.2">
      <c r="A22" s="200" t="s">
        <v>275</v>
      </c>
      <c r="B22" s="201"/>
      <c r="C22" s="202">
        <f>+B16</f>
        <v>13</v>
      </c>
      <c r="D22" s="64">
        <f>+C16</f>
        <v>36763500</v>
      </c>
      <c r="E22" s="64">
        <f>+D16</f>
        <v>35552783</v>
      </c>
      <c r="F22" s="203">
        <f>+D22-E22</f>
        <v>1210717</v>
      </c>
      <c r="G22" s="204"/>
      <c r="H22" s="64">
        <f>+F22*100/D22</f>
        <v>3.2932582588708912</v>
      </c>
      <c r="J22" s="199"/>
    </row>
    <row r="23" spans="1:10" x14ac:dyDescent="0.2">
      <c r="A23" s="200" t="s">
        <v>276</v>
      </c>
      <c r="B23" s="201"/>
      <c r="C23" s="202">
        <v>0</v>
      </c>
      <c r="D23" s="64">
        <v>0</v>
      </c>
      <c r="E23" s="64">
        <v>0</v>
      </c>
      <c r="F23" s="203">
        <v>0</v>
      </c>
      <c r="G23" s="204"/>
      <c r="H23" s="64">
        <v>0</v>
      </c>
      <c r="J23" s="199"/>
    </row>
    <row r="24" spans="1:10" x14ac:dyDescent="0.2">
      <c r="A24" s="200" t="s">
        <v>277</v>
      </c>
      <c r="B24" s="201"/>
      <c r="C24" s="202">
        <v>0</v>
      </c>
      <c r="D24" s="64">
        <v>0</v>
      </c>
      <c r="E24" s="64">
        <v>0</v>
      </c>
      <c r="F24" s="203">
        <v>0</v>
      </c>
      <c r="G24" s="204"/>
      <c r="H24" s="64">
        <v>0</v>
      </c>
      <c r="J24" s="199"/>
    </row>
    <row r="25" spans="1:10" x14ac:dyDescent="0.2">
      <c r="A25" s="205" t="s">
        <v>278</v>
      </c>
      <c r="B25" s="206"/>
      <c r="C25" s="207">
        <f>+F16</f>
        <v>1</v>
      </c>
      <c r="D25" s="172">
        <f>+G16</f>
        <v>900000</v>
      </c>
      <c r="E25" s="172">
        <f>+H16</f>
        <v>773134.78</v>
      </c>
      <c r="F25" s="208">
        <f>+D25-E25</f>
        <v>126865.21999999997</v>
      </c>
      <c r="G25" s="209"/>
      <c r="H25" s="172">
        <f>+F25*100/D25</f>
        <v>14.096135555555552</v>
      </c>
      <c r="J25" s="199"/>
    </row>
    <row r="26" spans="1:10" x14ac:dyDescent="0.2">
      <c r="A26" s="210" t="s">
        <v>279</v>
      </c>
      <c r="B26" s="211"/>
      <c r="C26" s="212">
        <f>SUM(C21:C25)</f>
        <v>221</v>
      </c>
      <c r="D26" s="213">
        <f>SUM(D21:D25)</f>
        <v>84481732.429999977</v>
      </c>
      <c r="E26" s="213">
        <f>SUM(E21:E25)</f>
        <v>79524236.649999976</v>
      </c>
      <c r="F26" s="214">
        <f>SUM(F21:G25)</f>
        <v>4957495.7800000021</v>
      </c>
      <c r="G26" s="215"/>
      <c r="H26" s="213">
        <f>+F26*100/D26</f>
        <v>5.8681275080476043</v>
      </c>
    </row>
    <row r="32" spans="1:10" x14ac:dyDescent="0.2">
      <c r="D32" s="216"/>
    </row>
  </sheetData>
  <mergeCells count="16">
    <mergeCell ref="A25:B25"/>
    <mergeCell ref="F25:G25"/>
    <mergeCell ref="A26:B26"/>
    <mergeCell ref="F26:G26"/>
    <mergeCell ref="A22:B22"/>
    <mergeCell ref="F22:G22"/>
    <mergeCell ref="A23:B23"/>
    <mergeCell ref="F23:G23"/>
    <mergeCell ref="A24:B24"/>
    <mergeCell ref="F24:G24"/>
    <mergeCell ref="A1:M1"/>
    <mergeCell ref="A2:M2"/>
    <mergeCell ref="A20:B20"/>
    <mergeCell ref="F20:H20"/>
    <mergeCell ref="A21:B21"/>
    <mergeCell ref="F21:G21"/>
  </mergeCells>
  <pageMargins left="0.35433070866141736" right="0.23622047244094491" top="0.39370078740157483" bottom="0.35433070866141736" header="0.31496062992125984" footer="0.31496062992125984"/>
  <pageSetup scale="62" orientation="landscape" r:id="rId1"/>
  <colBreaks count="1" manualBreakCount="1">
    <brk id="13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4"/>
  <sheetViews>
    <sheetView view="pageBreakPreview" topLeftCell="A7" zoomScaleNormal="70" zoomScaleSheetLayoutView="100" workbookViewId="0">
      <selection sqref="A1:F1"/>
    </sheetView>
  </sheetViews>
  <sheetFormatPr defaultColWidth="9.125" defaultRowHeight="21" x14ac:dyDescent="0.2"/>
  <cols>
    <col min="1" max="1" width="7.625" style="53" customWidth="1"/>
    <col min="2" max="2" width="13.75" style="54" customWidth="1"/>
    <col min="3" max="3" width="65.75" style="26" customWidth="1"/>
    <col min="4" max="4" width="18.25" style="55" bestFit="1" customWidth="1"/>
    <col min="5" max="5" width="19.875" style="55" bestFit="1" customWidth="1"/>
    <col min="6" max="6" width="16.125" style="26" bestFit="1" customWidth="1"/>
    <col min="7" max="16384" width="9.125" style="26"/>
  </cols>
  <sheetData>
    <row r="1" spans="1:6" ht="28.5" x14ac:dyDescent="0.2">
      <c r="A1" s="152" t="s">
        <v>20</v>
      </c>
      <c r="B1" s="152"/>
      <c r="C1" s="152"/>
      <c r="D1" s="152"/>
      <c r="E1" s="152"/>
      <c r="F1" s="152"/>
    </row>
    <row r="2" spans="1:6" ht="28.5" x14ac:dyDescent="0.2">
      <c r="A2" s="152" t="s">
        <v>8</v>
      </c>
      <c r="B2" s="152"/>
      <c r="C2" s="152"/>
      <c r="D2" s="152"/>
      <c r="E2" s="152"/>
      <c r="F2" s="152"/>
    </row>
    <row r="3" spans="1:6" ht="21.75" thickBot="1" x14ac:dyDescent="0.25"/>
    <row r="4" spans="1:6" s="53" customFormat="1" x14ac:dyDescent="0.2">
      <c r="A4" s="56" t="s">
        <v>0</v>
      </c>
      <c r="B4" s="57" t="s">
        <v>1</v>
      </c>
      <c r="C4" s="58" t="s">
        <v>2</v>
      </c>
      <c r="D4" s="59" t="s">
        <v>3</v>
      </c>
      <c r="E4" s="59" t="s">
        <v>4</v>
      </c>
      <c r="F4" s="60" t="s">
        <v>5</v>
      </c>
    </row>
    <row r="5" spans="1:6" s="53" customFormat="1" x14ac:dyDescent="0.2">
      <c r="A5" s="61">
        <v>1</v>
      </c>
      <c r="B5" s="116" t="s">
        <v>38</v>
      </c>
      <c r="C5" s="114" t="s">
        <v>21</v>
      </c>
      <c r="D5" s="62">
        <v>100000</v>
      </c>
      <c r="E5" s="62">
        <v>100000</v>
      </c>
      <c r="F5" s="63">
        <f>+D5-E5</f>
        <v>0</v>
      </c>
    </row>
    <row r="6" spans="1:6" s="53" customFormat="1" x14ac:dyDescent="0.2">
      <c r="A6" s="22">
        <v>2</v>
      </c>
      <c r="B6" s="117">
        <v>45569</v>
      </c>
      <c r="C6" s="115" t="s">
        <v>22</v>
      </c>
      <c r="D6" s="64">
        <v>5778</v>
      </c>
      <c r="E6" s="64">
        <v>5778</v>
      </c>
      <c r="F6" s="65">
        <f t="shared" ref="F6:F22" si="0">+D6-E6</f>
        <v>0</v>
      </c>
    </row>
    <row r="7" spans="1:6" s="53" customFormat="1" x14ac:dyDescent="0.2">
      <c r="A7" s="22">
        <v>3</v>
      </c>
      <c r="B7" s="117">
        <v>45569</v>
      </c>
      <c r="C7" s="115" t="s">
        <v>23</v>
      </c>
      <c r="D7" s="64">
        <v>200000</v>
      </c>
      <c r="E7" s="64">
        <v>200000</v>
      </c>
      <c r="F7" s="65">
        <f t="shared" si="0"/>
        <v>0</v>
      </c>
    </row>
    <row r="8" spans="1:6" s="53" customFormat="1" x14ac:dyDescent="0.2">
      <c r="A8" s="22">
        <v>4</v>
      </c>
      <c r="B8" s="117">
        <v>45569</v>
      </c>
      <c r="C8" s="115" t="s">
        <v>24</v>
      </c>
      <c r="D8" s="64">
        <v>200000</v>
      </c>
      <c r="E8" s="64">
        <v>200000</v>
      </c>
      <c r="F8" s="65">
        <f t="shared" si="0"/>
        <v>0</v>
      </c>
    </row>
    <row r="9" spans="1:6" s="53" customFormat="1" x14ac:dyDescent="0.2">
      <c r="A9" s="22">
        <v>5</v>
      </c>
      <c r="B9" s="117">
        <v>45574</v>
      </c>
      <c r="C9" s="115" t="s">
        <v>25</v>
      </c>
      <c r="D9" s="64">
        <v>2130</v>
      </c>
      <c r="E9" s="64">
        <v>2130</v>
      </c>
      <c r="F9" s="65">
        <f t="shared" si="0"/>
        <v>0</v>
      </c>
    </row>
    <row r="10" spans="1:6" x14ac:dyDescent="0.2">
      <c r="A10" s="22">
        <v>6</v>
      </c>
      <c r="B10" s="117">
        <v>45583</v>
      </c>
      <c r="C10" s="115" t="s">
        <v>26</v>
      </c>
      <c r="D10" s="25">
        <v>200000</v>
      </c>
      <c r="E10" s="25">
        <v>200000</v>
      </c>
      <c r="F10" s="21">
        <f t="shared" si="0"/>
        <v>0</v>
      </c>
    </row>
    <row r="11" spans="1:6" x14ac:dyDescent="0.2">
      <c r="A11" s="22">
        <v>7</v>
      </c>
      <c r="B11" s="121">
        <v>45586</v>
      </c>
      <c r="C11" s="115" t="s">
        <v>27</v>
      </c>
      <c r="D11" s="25">
        <v>4400000</v>
      </c>
      <c r="E11" s="25">
        <v>4400000</v>
      </c>
      <c r="F11" s="21">
        <f t="shared" si="0"/>
        <v>0</v>
      </c>
    </row>
    <row r="12" spans="1:6" x14ac:dyDescent="0.2">
      <c r="A12" s="22">
        <v>8</v>
      </c>
      <c r="B12" s="117">
        <v>45587</v>
      </c>
      <c r="C12" s="115" t="s">
        <v>28</v>
      </c>
      <c r="D12" s="25">
        <v>79929</v>
      </c>
      <c r="E12" s="25">
        <v>79929</v>
      </c>
      <c r="F12" s="21">
        <f t="shared" si="0"/>
        <v>0</v>
      </c>
    </row>
    <row r="13" spans="1:6" x14ac:dyDescent="0.2">
      <c r="A13" s="22">
        <v>9</v>
      </c>
      <c r="B13" s="117">
        <v>45590</v>
      </c>
      <c r="C13" s="115" t="s">
        <v>29</v>
      </c>
      <c r="D13" s="25">
        <v>29906.240000000002</v>
      </c>
      <c r="E13" s="25">
        <v>29906.240000000002</v>
      </c>
      <c r="F13" s="21">
        <f t="shared" si="0"/>
        <v>0</v>
      </c>
    </row>
    <row r="14" spans="1:6" x14ac:dyDescent="0.2">
      <c r="A14" s="22">
        <v>10</v>
      </c>
      <c r="B14" s="118">
        <v>45590</v>
      </c>
      <c r="C14" s="115" t="s">
        <v>30</v>
      </c>
      <c r="D14" s="25">
        <v>1970</v>
      </c>
      <c r="E14" s="25">
        <v>1970</v>
      </c>
      <c r="F14" s="21">
        <f t="shared" si="0"/>
        <v>0</v>
      </c>
    </row>
    <row r="15" spans="1:6" x14ac:dyDescent="0.2">
      <c r="A15" s="22">
        <v>11</v>
      </c>
      <c r="B15" s="118">
        <v>45593</v>
      </c>
      <c r="C15" s="115" t="s">
        <v>31</v>
      </c>
      <c r="D15" s="25">
        <v>26027.34</v>
      </c>
      <c r="E15" s="25">
        <v>26027.34</v>
      </c>
      <c r="F15" s="21">
        <f t="shared" si="0"/>
        <v>0</v>
      </c>
    </row>
    <row r="16" spans="1:6" x14ac:dyDescent="0.2">
      <c r="A16" s="22">
        <v>12</v>
      </c>
      <c r="B16" s="118">
        <v>45594</v>
      </c>
      <c r="C16" s="115" t="s">
        <v>32</v>
      </c>
      <c r="D16" s="25">
        <v>12947</v>
      </c>
      <c r="E16" s="25">
        <v>12947</v>
      </c>
      <c r="F16" s="21">
        <f t="shared" si="0"/>
        <v>0</v>
      </c>
    </row>
    <row r="17" spans="1:6" x14ac:dyDescent="0.2">
      <c r="A17" s="22">
        <v>13</v>
      </c>
      <c r="B17" s="118">
        <v>45594</v>
      </c>
      <c r="C17" s="115" t="s">
        <v>14</v>
      </c>
      <c r="D17" s="25">
        <v>9630</v>
      </c>
      <c r="E17" s="25">
        <v>9630</v>
      </c>
      <c r="F17" s="21">
        <f t="shared" si="0"/>
        <v>0</v>
      </c>
    </row>
    <row r="18" spans="1:6" x14ac:dyDescent="0.2">
      <c r="A18" s="22">
        <v>14</v>
      </c>
      <c r="B18" s="118">
        <v>45595</v>
      </c>
      <c r="C18" s="115" t="s">
        <v>33</v>
      </c>
      <c r="D18" s="25">
        <v>55000</v>
      </c>
      <c r="E18" s="25">
        <v>55000</v>
      </c>
      <c r="F18" s="21">
        <f t="shared" si="0"/>
        <v>0</v>
      </c>
    </row>
    <row r="19" spans="1:6" x14ac:dyDescent="0.2">
      <c r="A19" s="22">
        <v>15</v>
      </c>
      <c r="B19" s="118">
        <v>45596</v>
      </c>
      <c r="C19" s="115" t="s">
        <v>34</v>
      </c>
      <c r="D19" s="25">
        <v>491350.52</v>
      </c>
      <c r="E19" s="25">
        <v>491350.52</v>
      </c>
      <c r="F19" s="21">
        <f t="shared" si="0"/>
        <v>0</v>
      </c>
    </row>
    <row r="20" spans="1:6" x14ac:dyDescent="0.2">
      <c r="A20" s="22">
        <v>16</v>
      </c>
      <c r="B20" s="119" t="s">
        <v>39</v>
      </c>
      <c r="C20" s="115" t="s">
        <v>35</v>
      </c>
      <c r="D20" s="25">
        <v>350000</v>
      </c>
      <c r="E20" s="25">
        <v>349600</v>
      </c>
      <c r="F20" s="21">
        <f t="shared" si="0"/>
        <v>400</v>
      </c>
    </row>
    <row r="21" spans="1:6" x14ac:dyDescent="0.35">
      <c r="A21" s="22">
        <v>17</v>
      </c>
      <c r="B21" s="120" t="s">
        <v>39</v>
      </c>
      <c r="C21" s="115" t="s">
        <v>36</v>
      </c>
      <c r="D21" s="25">
        <v>150000</v>
      </c>
      <c r="E21" s="25">
        <v>150000</v>
      </c>
      <c r="F21" s="21">
        <f t="shared" si="0"/>
        <v>0</v>
      </c>
    </row>
    <row r="22" spans="1:6" x14ac:dyDescent="0.35">
      <c r="A22" s="22">
        <v>18</v>
      </c>
      <c r="B22" s="120">
        <v>45596</v>
      </c>
      <c r="C22" s="115" t="s">
        <v>37</v>
      </c>
      <c r="D22" s="25">
        <v>83888</v>
      </c>
      <c r="E22" s="25">
        <v>83888</v>
      </c>
      <c r="F22" s="21">
        <f t="shared" si="0"/>
        <v>0</v>
      </c>
    </row>
    <row r="23" spans="1:6" s="72" customFormat="1" ht="21.75" thickBot="1" x14ac:dyDescent="0.25">
      <c r="A23" s="67"/>
      <c r="B23" s="68"/>
      <c r="C23" s="69" t="s">
        <v>40</v>
      </c>
      <c r="D23" s="70">
        <f>SUM(D5:D22)</f>
        <v>6398556.0999999996</v>
      </c>
      <c r="E23" s="70">
        <f>SUM(E5:E22)</f>
        <v>6398156.0999999996</v>
      </c>
      <c r="F23" s="71">
        <f>+D23-E23</f>
        <v>400</v>
      </c>
    </row>
    <row r="24" spans="1:6" x14ac:dyDescent="0.35">
      <c r="A24" s="73">
        <v>1</v>
      </c>
      <c r="B24" s="117">
        <v>45597</v>
      </c>
      <c r="C24" s="122" t="s">
        <v>41</v>
      </c>
      <c r="D24" s="76">
        <v>51199.5</v>
      </c>
      <c r="E24" s="76">
        <v>51199.5</v>
      </c>
      <c r="F24" s="77">
        <f t="shared" ref="F24" si="1">+D24-E24</f>
        <v>0</v>
      </c>
    </row>
    <row r="25" spans="1:6" x14ac:dyDescent="0.35">
      <c r="A25" s="22">
        <v>2</v>
      </c>
      <c r="B25" s="117">
        <v>45600</v>
      </c>
      <c r="C25" s="122" t="s">
        <v>42</v>
      </c>
      <c r="D25" s="25">
        <v>15522.9</v>
      </c>
      <c r="E25" s="25">
        <v>15522.9</v>
      </c>
      <c r="F25" s="78">
        <f>+D25-E25</f>
        <v>0</v>
      </c>
    </row>
    <row r="26" spans="1:6" x14ac:dyDescent="0.2">
      <c r="A26" s="61">
        <v>3</v>
      </c>
      <c r="B26" s="117">
        <v>45600</v>
      </c>
      <c r="C26" s="123" t="s">
        <v>43</v>
      </c>
      <c r="D26" s="25">
        <v>16585</v>
      </c>
      <c r="E26" s="25">
        <v>16585</v>
      </c>
      <c r="F26" s="78">
        <f t="shared" ref="F26:F37" si="2">+D26-E26</f>
        <v>0</v>
      </c>
    </row>
    <row r="27" spans="1:6" x14ac:dyDescent="0.35">
      <c r="A27" s="22">
        <v>4</v>
      </c>
      <c r="B27" s="125">
        <v>45601</v>
      </c>
      <c r="C27" s="122" t="s">
        <v>75</v>
      </c>
      <c r="D27" s="25">
        <v>500000</v>
      </c>
      <c r="E27" s="25">
        <v>499900</v>
      </c>
      <c r="F27" s="78">
        <f t="shared" si="2"/>
        <v>100</v>
      </c>
    </row>
    <row r="28" spans="1:6" x14ac:dyDescent="0.35">
      <c r="A28" s="61">
        <v>5</v>
      </c>
      <c r="B28" s="125">
        <v>45601</v>
      </c>
      <c r="C28" s="122" t="s">
        <v>44</v>
      </c>
      <c r="D28" s="25">
        <v>48500</v>
      </c>
      <c r="E28" s="25">
        <v>48500</v>
      </c>
      <c r="F28" s="78">
        <f t="shared" si="2"/>
        <v>0</v>
      </c>
    </row>
    <row r="29" spans="1:6" x14ac:dyDescent="0.35">
      <c r="A29" s="22">
        <v>6</v>
      </c>
      <c r="B29" s="126" t="s">
        <v>68</v>
      </c>
      <c r="C29" s="122" t="s">
        <v>45</v>
      </c>
      <c r="D29" s="25">
        <v>50000</v>
      </c>
      <c r="E29" s="25">
        <v>41195</v>
      </c>
      <c r="F29" s="78">
        <f t="shared" si="2"/>
        <v>8805</v>
      </c>
    </row>
    <row r="30" spans="1:6" x14ac:dyDescent="0.35">
      <c r="A30" s="61">
        <v>7</v>
      </c>
      <c r="B30" s="126" t="s">
        <v>69</v>
      </c>
      <c r="C30" s="122" t="s">
        <v>46</v>
      </c>
      <c r="D30" s="25">
        <v>6560</v>
      </c>
      <c r="E30" s="25">
        <v>6560</v>
      </c>
      <c r="F30" s="78">
        <f t="shared" si="2"/>
        <v>0</v>
      </c>
    </row>
    <row r="31" spans="1:6" x14ac:dyDescent="0.35">
      <c r="A31" s="22">
        <v>8</v>
      </c>
      <c r="B31" s="126" t="s">
        <v>69</v>
      </c>
      <c r="C31" s="122" t="s">
        <v>47</v>
      </c>
      <c r="D31" s="25">
        <v>24000</v>
      </c>
      <c r="E31" s="25">
        <v>24000</v>
      </c>
      <c r="F31" s="78">
        <f t="shared" si="2"/>
        <v>0</v>
      </c>
    </row>
    <row r="32" spans="1:6" x14ac:dyDescent="0.35">
      <c r="A32" s="61">
        <v>9</v>
      </c>
      <c r="B32" s="126" t="s">
        <v>70</v>
      </c>
      <c r="C32" s="122" t="s">
        <v>48</v>
      </c>
      <c r="D32" s="25">
        <v>3600</v>
      </c>
      <c r="E32" s="25">
        <v>3600</v>
      </c>
      <c r="F32" s="78">
        <f t="shared" si="2"/>
        <v>0</v>
      </c>
    </row>
    <row r="33" spans="1:6" x14ac:dyDescent="0.35">
      <c r="A33" s="22">
        <v>10</v>
      </c>
      <c r="B33" s="126" t="s">
        <v>70</v>
      </c>
      <c r="C33" s="123" t="s">
        <v>49</v>
      </c>
      <c r="D33" s="25">
        <v>1070</v>
      </c>
      <c r="E33" s="25">
        <v>1070</v>
      </c>
      <c r="F33" s="78">
        <f t="shared" si="2"/>
        <v>0</v>
      </c>
    </row>
    <row r="34" spans="1:6" x14ac:dyDescent="0.35">
      <c r="A34" s="61">
        <v>11</v>
      </c>
      <c r="B34" s="121">
        <v>45604</v>
      </c>
      <c r="C34" s="122" t="s">
        <v>76</v>
      </c>
      <c r="D34" s="25">
        <v>7956909</v>
      </c>
      <c r="E34" s="25">
        <v>6647296.5999999996</v>
      </c>
      <c r="F34" s="78">
        <f t="shared" si="2"/>
        <v>1309612.4000000004</v>
      </c>
    </row>
    <row r="35" spans="1:6" x14ac:dyDescent="0.35">
      <c r="A35" s="22">
        <v>12</v>
      </c>
      <c r="B35" s="126" t="s">
        <v>71</v>
      </c>
      <c r="C35" s="122" t="s">
        <v>77</v>
      </c>
      <c r="D35" s="25">
        <v>23326</v>
      </c>
      <c r="E35" s="25">
        <v>23326</v>
      </c>
      <c r="F35" s="78">
        <f t="shared" si="2"/>
        <v>0</v>
      </c>
    </row>
    <row r="36" spans="1:6" x14ac:dyDescent="0.35">
      <c r="A36" s="61">
        <v>13</v>
      </c>
      <c r="B36" s="126" t="s">
        <v>72</v>
      </c>
      <c r="C36" s="122" t="s">
        <v>50</v>
      </c>
      <c r="D36" s="25">
        <v>6016.63</v>
      </c>
      <c r="E36" s="25">
        <v>6016.63</v>
      </c>
      <c r="F36" s="78">
        <f t="shared" si="2"/>
        <v>0</v>
      </c>
    </row>
    <row r="37" spans="1:6" x14ac:dyDescent="0.35">
      <c r="A37" s="22">
        <v>14</v>
      </c>
      <c r="B37" s="126" t="s">
        <v>73</v>
      </c>
      <c r="C37" s="122" t="s">
        <v>51</v>
      </c>
      <c r="D37" s="25">
        <v>2165.6799999999998</v>
      </c>
      <c r="E37" s="25">
        <v>2165.6799999999998</v>
      </c>
      <c r="F37" s="78">
        <f t="shared" si="2"/>
        <v>0</v>
      </c>
    </row>
    <row r="38" spans="1:6" x14ac:dyDescent="0.35">
      <c r="A38" s="61">
        <v>15</v>
      </c>
      <c r="B38" s="120">
        <v>45610</v>
      </c>
      <c r="C38" s="123" t="s">
        <v>52</v>
      </c>
      <c r="D38" s="25">
        <v>133263.15</v>
      </c>
      <c r="E38" s="25">
        <v>133263.15</v>
      </c>
      <c r="F38" s="78">
        <f t="shared" ref="F38:F58" si="3">+D38-E38</f>
        <v>0</v>
      </c>
    </row>
    <row r="39" spans="1:6" x14ac:dyDescent="0.35">
      <c r="A39" s="22">
        <v>16</v>
      </c>
      <c r="B39" s="120">
        <v>45610</v>
      </c>
      <c r="C39" s="122" t="s">
        <v>53</v>
      </c>
      <c r="D39" s="25">
        <v>200000</v>
      </c>
      <c r="E39" s="25">
        <v>199555</v>
      </c>
      <c r="F39" s="78">
        <f t="shared" si="3"/>
        <v>445</v>
      </c>
    </row>
    <row r="40" spans="1:6" x14ac:dyDescent="0.35">
      <c r="A40" s="61">
        <v>17</v>
      </c>
      <c r="B40" s="120">
        <v>45610</v>
      </c>
      <c r="C40" s="122" t="s">
        <v>54</v>
      </c>
      <c r="D40" s="25">
        <v>23400</v>
      </c>
      <c r="E40" s="25">
        <v>23400</v>
      </c>
      <c r="F40" s="78">
        <f t="shared" si="3"/>
        <v>0</v>
      </c>
    </row>
    <row r="41" spans="1:6" x14ac:dyDescent="0.35">
      <c r="A41" s="22">
        <v>18</v>
      </c>
      <c r="B41" s="120">
        <v>45610</v>
      </c>
      <c r="C41" s="122" t="s">
        <v>55</v>
      </c>
      <c r="D41" s="25">
        <v>535</v>
      </c>
      <c r="E41" s="25">
        <v>535</v>
      </c>
      <c r="F41" s="78">
        <f t="shared" si="3"/>
        <v>0</v>
      </c>
    </row>
    <row r="42" spans="1:6" x14ac:dyDescent="0.35">
      <c r="A42" s="61">
        <v>19</v>
      </c>
      <c r="B42" s="120">
        <v>45611</v>
      </c>
      <c r="C42" s="122" t="s">
        <v>56</v>
      </c>
      <c r="D42" s="25">
        <v>7372.3</v>
      </c>
      <c r="E42" s="25">
        <v>7372.3</v>
      </c>
      <c r="F42" s="78">
        <f t="shared" si="3"/>
        <v>0</v>
      </c>
    </row>
    <row r="43" spans="1:6" x14ac:dyDescent="0.35">
      <c r="A43" s="22">
        <v>20</v>
      </c>
      <c r="B43" s="120">
        <v>45611</v>
      </c>
      <c r="C43" s="122" t="s">
        <v>57</v>
      </c>
      <c r="D43" s="25">
        <v>18109.22</v>
      </c>
      <c r="E43" s="25">
        <v>18109.22</v>
      </c>
      <c r="F43" s="78">
        <f t="shared" si="3"/>
        <v>0</v>
      </c>
    </row>
    <row r="44" spans="1:6" x14ac:dyDescent="0.35">
      <c r="A44" s="61">
        <v>21</v>
      </c>
      <c r="B44" s="120">
        <v>45611</v>
      </c>
      <c r="C44" s="122" t="s">
        <v>58</v>
      </c>
      <c r="D44" s="25">
        <v>4600</v>
      </c>
      <c r="E44" s="25">
        <v>4600</v>
      </c>
      <c r="F44" s="78">
        <f t="shared" si="3"/>
        <v>0</v>
      </c>
    </row>
    <row r="45" spans="1:6" x14ac:dyDescent="0.35">
      <c r="A45" s="22">
        <v>22</v>
      </c>
      <c r="B45" s="121">
        <v>45614</v>
      </c>
      <c r="C45" s="122" t="s">
        <v>78</v>
      </c>
      <c r="D45" s="25">
        <v>408350</v>
      </c>
      <c r="E45" s="25">
        <v>385200</v>
      </c>
      <c r="F45" s="78">
        <f t="shared" si="3"/>
        <v>23150</v>
      </c>
    </row>
    <row r="46" spans="1:6" x14ac:dyDescent="0.35">
      <c r="A46" s="61">
        <v>23</v>
      </c>
      <c r="B46" s="121">
        <v>45617</v>
      </c>
      <c r="C46" s="124" t="s">
        <v>79</v>
      </c>
      <c r="D46" s="25">
        <v>438960</v>
      </c>
      <c r="E46" s="25">
        <v>437876.1</v>
      </c>
      <c r="F46" s="78">
        <f t="shared" si="3"/>
        <v>1083.9000000000233</v>
      </c>
    </row>
    <row r="47" spans="1:6" x14ac:dyDescent="0.35">
      <c r="A47" s="22">
        <v>24</v>
      </c>
      <c r="B47" s="121">
        <v>45617</v>
      </c>
      <c r="C47" s="122" t="s">
        <v>80</v>
      </c>
      <c r="D47" s="25">
        <v>8553677.4000000004</v>
      </c>
      <c r="E47" s="25">
        <v>6962296.5999999996</v>
      </c>
      <c r="F47" s="78">
        <f t="shared" si="3"/>
        <v>1591380.8000000007</v>
      </c>
    </row>
    <row r="48" spans="1:6" x14ac:dyDescent="0.35">
      <c r="A48" s="61">
        <v>25</v>
      </c>
      <c r="B48" s="120">
        <v>45618</v>
      </c>
      <c r="C48" s="122" t="s">
        <v>59</v>
      </c>
      <c r="D48" s="25">
        <v>5885</v>
      </c>
      <c r="E48" s="25">
        <v>5885</v>
      </c>
      <c r="F48" s="78">
        <f t="shared" si="3"/>
        <v>0</v>
      </c>
    </row>
    <row r="49" spans="1:6" x14ac:dyDescent="0.35">
      <c r="A49" s="22">
        <v>26</v>
      </c>
      <c r="B49" s="120">
        <v>45618</v>
      </c>
      <c r="C49" s="123" t="s">
        <v>60</v>
      </c>
      <c r="D49" s="25">
        <v>243499.9</v>
      </c>
      <c r="E49" s="25">
        <v>243499.9</v>
      </c>
      <c r="F49" s="78">
        <f t="shared" si="3"/>
        <v>0</v>
      </c>
    </row>
    <row r="50" spans="1:6" x14ac:dyDescent="0.35">
      <c r="A50" s="61">
        <v>27</v>
      </c>
      <c r="B50" s="120">
        <v>45618</v>
      </c>
      <c r="C50" s="122" t="s">
        <v>61</v>
      </c>
      <c r="D50" s="25">
        <v>47379.6</v>
      </c>
      <c r="E50" s="25">
        <v>47379.6</v>
      </c>
      <c r="F50" s="78">
        <f t="shared" si="3"/>
        <v>0</v>
      </c>
    </row>
    <row r="51" spans="1:6" x14ac:dyDescent="0.35">
      <c r="A51" s="22">
        <v>28</v>
      </c>
      <c r="B51" s="120">
        <v>45618</v>
      </c>
      <c r="C51" s="122" t="s">
        <v>62</v>
      </c>
      <c r="D51" s="25">
        <v>5885</v>
      </c>
      <c r="E51" s="25">
        <v>5885</v>
      </c>
      <c r="F51" s="78">
        <f t="shared" si="3"/>
        <v>0</v>
      </c>
    </row>
    <row r="52" spans="1:6" x14ac:dyDescent="0.35">
      <c r="A52" s="61">
        <v>29</v>
      </c>
      <c r="B52" s="120">
        <v>45618</v>
      </c>
      <c r="C52" s="122" t="s">
        <v>81</v>
      </c>
      <c r="D52" s="25">
        <v>99659.8</v>
      </c>
      <c r="E52" s="25">
        <v>99659.8</v>
      </c>
      <c r="F52" s="78">
        <f t="shared" si="3"/>
        <v>0</v>
      </c>
    </row>
    <row r="53" spans="1:6" x14ac:dyDescent="0.35">
      <c r="A53" s="22">
        <v>30</v>
      </c>
      <c r="B53" s="120">
        <v>45622</v>
      </c>
      <c r="C53" s="122" t="s">
        <v>64</v>
      </c>
      <c r="D53" s="25">
        <v>10807</v>
      </c>
      <c r="E53" s="25">
        <v>10807</v>
      </c>
      <c r="F53" s="78">
        <f t="shared" si="3"/>
        <v>0</v>
      </c>
    </row>
    <row r="54" spans="1:6" x14ac:dyDescent="0.35">
      <c r="A54" s="61">
        <v>31</v>
      </c>
      <c r="B54" s="120">
        <v>45625</v>
      </c>
      <c r="C54" s="122" t="s">
        <v>65</v>
      </c>
      <c r="D54" s="25">
        <v>200000</v>
      </c>
      <c r="E54" s="25">
        <v>200000</v>
      </c>
      <c r="F54" s="78">
        <f t="shared" si="3"/>
        <v>0</v>
      </c>
    </row>
    <row r="55" spans="1:6" x14ac:dyDescent="0.35">
      <c r="A55" s="22">
        <v>32</v>
      </c>
      <c r="B55" s="120">
        <v>45625</v>
      </c>
      <c r="C55" s="122" t="s">
        <v>82</v>
      </c>
      <c r="D55" s="25">
        <v>91806</v>
      </c>
      <c r="E55" s="25">
        <v>91806</v>
      </c>
      <c r="F55" s="78">
        <f t="shared" si="3"/>
        <v>0</v>
      </c>
    </row>
    <row r="56" spans="1:6" x14ac:dyDescent="0.35">
      <c r="A56" s="61">
        <v>33</v>
      </c>
      <c r="B56" s="126" t="s">
        <v>74</v>
      </c>
      <c r="C56" s="122" t="s">
        <v>66</v>
      </c>
      <c r="D56" s="25">
        <v>300000</v>
      </c>
      <c r="E56" s="25">
        <v>227375</v>
      </c>
      <c r="F56" s="78">
        <f t="shared" si="3"/>
        <v>72625</v>
      </c>
    </row>
    <row r="57" spans="1:6" x14ac:dyDescent="0.35">
      <c r="A57" s="22">
        <v>34</v>
      </c>
      <c r="B57" s="126" t="s">
        <v>74</v>
      </c>
      <c r="C57" s="122" t="s">
        <v>67</v>
      </c>
      <c r="D57" s="25">
        <v>6420</v>
      </c>
      <c r="E57" s="25">
        <v>6420</v>
      </c>
      <c r="F57" s="78">
        <f t="shared" si="3"/>
        <v>0</v>
      </c>
    </row>
    <row r="58" spans="1:6" x14ac:dyDescent="0.35">
      <c r="A58" s="61">
        <v>35</v>
      </c>
      <c r="B58" s="121">
        <v>45625</v>
      </c>
      <c r="C58" s="122" t="s">
        <v>6</v>
      </c>
      <c r="D58" s="25">
        <v>441000</v>
      </c>
      <c r="E58" s="25">
        <v>441000</v>
      </c>
      <c r="F58" s="78">
        <f t="shared" si="3"/>
        <v>0</v>
      </c>
    </row>
    <row r="59" spans="1:6" s="72" customFormat="1" ht="21.75" thickBot="1" x14ac:dyDescent="0.25">
      <c r="A59" s="67"/>
      <c r="B59" s="68"/>
      <c r="C59" s="69" t="s">
        <v>13</v>
      </c>
      <c r="D59" s="70">
        <f>SUM(D24:D58)</f>
        <v>19946064.080000002</v>
      </c>
      <c r="E59" s="70">
        <f>SUM(E24:E58)</f>
        <v>16938861.98</v>
      </c>
      <c r="F59" s="71">
        <f>+D59-E59</f>
        <v>3007202.1000000015</v>
      </c>
    </row>
    <row r="60" spans="1:6" x14ac:dyDescent="0.2">
      <c r="A60" s="73">
        <v>1</v>
      </c>
      <c r="B60" s="74" t="s">
        <v>95</v>
      </c>
      <c r="C60" s="75" t="s">
        <v>84</v>
      </c>
      <c r="D60" s="76">
        <v>9630</v>
      </c>
      <c r="E60" s="76">
        <v>9630</v>
      </c>
      <c r="F60" s="79">
        <f>+D60-E60</f>
        <v>0</v>
      </c>
    </row>
    <row r="61" spans="1:6" x14ac:dyDescent="0.2">
      <c r="A61" s="22">
        <v>2</v>
      </c>
      <c r="B61" s="23">
        <v>45637</v>
      </c>
      <c r="C61" s="66" t="s">
        <v>85</v>
      </c>
      <c r="D61" s="25">
        <v>3852</v>
      </c>
      <c r="E61" s="25">
        <v>3852</v>
      </c>
      <c r="F61" s="21">
        <f t="shared" ref="F61:F71" si="4">+D61-E61</f>
        <v>0</v>
      </c>
    </row>
    <row r="62" spans="1:6" x14ac:dyDescent="0.2">
      <c r="A62" s="22">
        <v>3</v>
      </c>
      <c r="B62" s="23">
        <v>45639</v>
      </c>
      <c r="C62" s="66" t="s">
        <v>86</v>
      </c>
      <c r="D62" s="25">
        <v>6741</v>
      </c>
      <c r="E62" s="25">
        <v>6741</v>
      </c>
      <c r="F62" s="21">
        <f t="shared" si="4"/>
        <v>0</v>
      </c>
    </row>
    <row r="63" spans="1:6" x14ac:dyDescent="0.2">
      <c r="A63" s="22">
        <v>4</v>
      </c>
      <c r="B63" s="23">
        <v>45642</v>
      </c>
      <c r="C63" s="66" t="s">
        <v>87</v>
      </c>
      <c r="D63" s="25">
        <v>6687.5</v>
      </c>
      <c r="E63" s="25">
        <v>6687.5</v>
      </c>
      <c r="F63" s="21">
        <f t="shared" si="4"/>
        <v>0</v>
      </c>
    </row>
    <row r="64" spans="1:6" x14ac:dyDescent="0.2">
      <c r="A64" s="22">
        <v>5</v>
      </c>
      <c r="B64" s="23">
        <v>45644</v>
      </c>
      <c r="C64" s="66" t="s">
        <v>88</v>
      </c>
      <c r="D64" s="25">
        <v>6387.9</v>
      </c>
      <c r="E64" s="25">
        <v>6387.9</v>
      </c>
      <c r="F64" s="21">
        <f t="shared" si="4"/>
        <v>0</v>
      </c>
    </row>
    <row r="65" spans="1:6" x14ac:dyDescent="0.2">
      <c r="A65" s="22">
        <v>6</v>
      </c>
      <c r="B65" s="23">
        <v>45646</v>
      </c>
      <c r="C65" s="66" t="s">
        <v>89</v>
      </c>
      <c r="D65" s="25">
        <v>6000</v>
      </c>
      <c r="E65" s="25">
        <v>5778</v>
      </c>
      <c r="F65" s="21">
        <f t="shared" si="4"/>
        <v>222</v>
      </c>
    </row>
    <row r="66" spans="1:6" x14ac:dyDescent="0.2">
      <c r="A66" s="22">
        <v>7</v>
      </c>
      <c r="B66" s="23">
        <v>45649</v>
      </c>
      <c r="C66" s="66" t="s">
        <v>14</v>
      </c>
      <c r="D66" s="25">
        <v>23326</v>
      </c>
      <c r="E66" s="25">
        <v>23326</v>
      </c>
      <c r="F66" s="21"/>
    </row>
    <row r="67" spans="1:6" x14ac:dyDescent="0.2">
      <c r="A67" s="22">
        <v>8</v>
      </c>
      <c r="B67" s="23">
        <v>45649</v>
      </c>
      <c r="C67" s="66" t="s">
        <v>90</v>
      </c>
      <c r="D67" s="25">
        <v>8720.5</v>
      </c>
      <c r="E67" s="25">
        <v>8720.5</v>
      </c>
      <c r="F67" s="21">
        <f t="shared" si="4"/>
        <v>0</v>
      </c>
    </row>
    <row r="68" spans="1:6" x14ac:dyDescent="0.2">
      <c r="A68" s="22">
        <v>9</v>
      </c>
      <c r="B68" s="23">
        <v>45650</v>
      </c>
      <c r="C68" s="66" t="s">
        <v>91</v>
      </c>
      <c r="D68" s="25">
        <v>10650</v>
      </c>
      <c r="E68" s="25">
        <v>10650</v>
      </c>
      <c r="F68" s="21">
        <f t="shared" si="4"/>
        <v>0</v>
      </c>
    </row>
    <row r="69" spans="1:6" x14ac:dyDescent="0.2">
      <c r="A69" s="22">
        <v>10</v>
      </c>
      <c r="B69" s="23">
        <v>45650</v>
      </c>
      <c r="C69" s="66" t="s">
        <v>92</v>
      </c>
      <c r="D69" s="25">
        <v>115200</v>
      </c>
      <c r="E69" s="25">
        <v>115200</v>
      </c>
      <c r="F69" s="21">
        <f t="shared" si="4"/>
        <v>0</v>
      </c>
    </row>
    <row r="70" spans="1:6" x14ac:dyDescent="0.2">
      <c r="A70" s="22">
        <v>11</v>
      </c>
      <c r="B70" s="23">
        <v>45652</v>
      </c>
      <c r="C70" s="66" t="s">
        <v>93</v>
      </c>
      <c r="D70" s="25">
        <v>1968800</v>
      </c>
      <c r="E70" s="25">
        <v>1968800</v>
      </c>
      <c r="F70" s="21">
        <f t="shared" si="4"/>
        <v>0</v>
      </c>
    </row>
    <row r="71" spans="1:6" x14ac:dyDescent="0.2">
      <c r="A71" s="22">
        <v>12</v>
      </c>
      <c r="B71" s="23">
        <v>45653</v>
      </c>
      <c r="C71" s="66" t="s">
        <v>94</v>
      </c>
      <c r="D71" s="25">
        <v>350000</v>
      </c>
      <c r="E71" s="25">
        <v>349676</v>
      </c>
      <c r="F71" s="21">
        <f t="shared" si="4"/>
        <v>324</v>
      </c>
    </row>
    <row r="72" spans="1:6" s="72" customFormat="1" ht="21.75" thickBot="1" x14ac:dyDescent="0.25">
      <c r="A72" s="67"/>
      <c r="B72" s="68"/>
      <c r="C72" s="69" t="s">
        <v>96</v>
      </c>
      <c r="D72" s="70">
        <f>SUM(D60:D71)</f>
        <v>2515994.9</v>
      </c>
      <c r="E72" s="70">
        <f>SUM(E60:E71)</f>
        <v>2515448.9</v>
      </c>
      <c r="F72" s="71">
        <f t="shared" ref="F72:F215" si="5">+D72-E72</f>
        <v>546</v>
      </c>
    </row>
    <row r="73" spans="1:6" x14ac:dyDescent="0.2">
      <c r="A73" s="42">
        <v>1</v>
      </c>
      <c r="B73" s="43">
        <v>45663</v>
      </c>
      <c r="C73" s="80" t="s">
        <v>99</v>
      </c>
      <c r="D73" s="81">
        <v>1200</v>
      </c>
      <c r="E73" s="81">
        <v>1200</v>
      </c>
      <c r="F73" s="82">
        <f>+D73-E73</f>
        <v>0</v>
      </c>
    </row>
    <row r="74" spans="1:6" x14ac:dyDescent="0.2">
      <c r="A74" s="83">
        <v>2</v>
      </c>
      <c r="B74" s="84">
        <v>45667</v>
      </c>
      <c r="C74" s="85" t="s">
        <v>100</v>
      </c>
      <c r="D74" s="86">
        <v>170000</v>
      </c>
      <c r="E74" s="86">
        <v>170000</v>
      </c>
      <c r="F74" s="87">
        <f>+D74-E74</f>
        <v>0</v>
      </c>
    </row>
    <row r="75" spans="1:6" x14ac:dyDescent="0.2">
      <c r="A75" s="83">
        <v>3</v>
      </c>
      <c r="B75" s="84">
        <v>45667</v>
      </c>
      <c r="C75" s="85" t="s">
        <v>101</v>
      </c>
      <c r="D75" s="86">
        <v>500000</v>
      </c>
      <c r="E75" s="86">
        <v>494340</v>
      </c>
      <c r="F75" s="87">
        <f t="shared" ref="F75:F90" si="6">+D75-E75</f>
        <v>5660</v>
      </c>
    </row>
    <row r="76" spans="1:6" x14ac:dyDescent="0.2">
      <c r="A76" s="83">
        <v>4</v>
      </c>
      <c r="B76" s="84">
        <v>45671</v>
      </c>
      <c r="C76" s="85" t="s">
        <v>102</v>
      </c>
      <c r="D76" s="86">
        <v>360</v>
      </c>
      <c r="E76" s="86">
        <v>360</v>
      </c>
      <c r="F76" s="87">
        <f t="shared" si="6"/>
        <v>0</v>
      </c>
    </row>
    <row r="77" spans="1:6" x14ac:dyDescent="0.2">
      <c r="A77" s="83">
        <v>5</v>
      </c>
      <c r="B77" s="84">
        <v>45671</v>
      </c>
      <c r="C77" s="85" t="s">
        <v>103</v>
      </c>
      <c r="D77" s="86">
        <v>2675</v>
      </c>
      <c r="E77" s="86">
        <v>2675</v>
      </c>
      <c r="F77" s="87">
        <f t="shared" si="6"/>
        <v>0</v>
      </c>
    </row>
    <row r="78" spans="1:6" x14ac:dyDescent="0.2">
      <c r="A78" s="83">
        <v>6</v>
      </c>
      <c r="B78" s="84">
        <v>45671</v>
      </c>
      <c r="C78" s="85" t="s">
        <v>104</v>
      </c>
      <c r="D78" s="86">
        <v>535</v>
      </c>
      <c r="E78" s="86">
        <v>535</v>
      </c>
      <c r="F78" s="87">
        <f t="shared" si="6"/>
        <v>0</v>
      </c>
    </row>
    <row r="79" spans="1:6" x14ac:dyDescent="0.2">
      <c r="A79" s="83">
        <v>7</v>
      </c>
      <c r="B79" s="84">
        <v>45671</v>
      </c>
      <c r="C79" s="85" t="s">
        <v>14</v>
      </c>
      <c r="D79" s="86">
        <v>33408.400000000001</v>
      </c>
      <c r="E79" s="86">
        <v>33408.400000000001</v>
      </c>
      <c r="F79" s="87">
        <f t="shared" si="6"/>
        <v>0</v>
      </c>
    </row>
    <row r="80" spans="1:6" x14ac:dyDescent="0.2">
      <c r="A80" s="83">
        <v>8</v>
      </c>
      <c r="B80" s="84">
        <v>45672</v>
      </c>
      <c r="C80" s="85" t="s">
        <v>105</v>
      </c>
      <c r="D80" s="86">
        <v>2295</v>
      </c>
      <c r="E80" s="86">
        <v>2295</v>
      </c>
      <c r="F80" s="87">
        <f t="shared" si="6"/>
        <v>0</v>
      </c>
    </row>
    <row r="81" spans="1:6" x14ac:dyDescent="0.2">
      <c r="A81" s="83">
        <v>9</v>
      </c>
      <c r="B81" s="84">
        <v>45677</v>
      </c>
      <c r="C81" s="85" t="s">
        <v>106</v>
      </c>
      <c r="D81" s="86">
        <v>2800</v>
      </c>
      <c r="E81" s="86">
        <v>2800</v>
      </c>
      <c r="F81" s="87">
        <f t="shared" si="6"/>
        <v>0</v>
      </c>
    </row>
    <row r="82" spans="1:6" x14ac:dyDescent="0.2">
      <c r="A82" s="83">
        <v>10</v>
      </c>
      <c r="B82" s="84">
        <v>45677</v>
      </c>
      <c r="C82" s="85" t="s">
        <v>107</v>
      </c>
      <c r="D82" s="86">
        <v>305294.75</v>
      </c>
      <c r="E82" s="86">
        <v>305294.75</v>
      </c>
      <c r="F82" s="87">
        <f t="shared" si="6"/>
        <v>0</v>
      </c>
    </row>
    <row r="83" spans="1:6" x14ac:dyDescent="0.2">
      <c r="A83" s="83">
        <v>11</v>
      </c>
      <c r="B83" s="84">
        <v>45681</v>
      </c>
      <c r="C83" s="85" t="s">
        <v>108</v>
      </c>
      <c r="D83" s="86">
        <v>6366.5</v>
      </c>
      <c r="E83" s="86">
        <v>6366.5</v>
      </c>
      <c r="F83" s="87">
        <f t="shared" si="6"/>
        <v>0</v>
      </c>
    </row>
    <row r="84" spans="1:6" x14ac:dyDescent="0.2">
      <c r="A84" s="83">
        <v>12</v>
      </c>
      <c r="B84" s="84">
        <v>45681</v>
      </c>
      <c r="C84" s="85" t="s">
        <v>109</v>
      </c>
      <c r="D84" s="86">
        <v>481.5</v>
      </c>
      <c r="E84" s="86">
        <v>481.5</v>
      </c>
      <c r="F84" s="87">
        <f t="shared" si="6"/>
        <v>0</v>
      </c>
    </row>
    <row r="85" spans="1:6" x14ac:dyDescent="0.2">
      <c r="A85" s="83">
        <v>13</v>
      </c>
      <c r="B85" s="84">
        <v>45684</v>
      </c>
      <c r="C85" s="85" t="s">
        <v>110</v>
      </c>
      <c r="D85" s="86">
        <v>14043.75</v>
      </c>
      <c r="E85" s="86">
        <v>14043.75</v>
      </c>
      <c r="F85" s="87">
        <f t="shared" si="6"/>
        <v>0</v>
      </c>
    </row>
    <row r="86" spans="1:6" x14ac:dyDescent="0.2">
      <c r="A86" s="83">
        <v>14</v>
      </c>
      <c r="B86" s="84">
        <v>45685</v>
      </c>
      <c r="C86" s="85" t="s">
        <v>111</v>
      </c>
      <c r="D86" s="86">
        <v>25680</v>
      </c>
      <c r="E86" s="86">
        <v>25680</v>
      </c>
      <c r="F86" s="87">
        <f t="shared" si="6"/>
        <v>0</v>
      </c>
    </row>
    <row r="87" spans="1:6" x14ac:dyDescent="0.2">
      <c r="A87" s="83">
        <v>15</v>
      </c>
      <c r="B87" s="84">
        <v>45685</v>
      </c>
      <c r="C87" s="85" t="s">
        <v>11</v>
      </c>
      <c r="D87" s="86">
        <v>8453</v>
      </c>
      <c r="E87" s="86">
        <v>8453</v>
      </c>
      <c r="F87" s="87">
        <f t="shared" si="6"/>
        <v>0</v>
      </c>
    </row>
    <row r="88" spans="1:6" x14ac:dyDescent="0.2">
      <c r="A88" s="83">
        <v>16</v>
      </c>
      <c r="B88" s="84">
        <v>45685</v>
      </c>
      <c r="C88" s="85" t="s">
        <v>112</v>
      </c>
      <c r="D88" s="86">
        <v>500000</v>
      </c>
      <c r="E88" s="86">
        <v>500000</v>
      </c>
      <c r="F88" s="87">
        <f t="shared" si="6"/>
        <v>0</v>
      </c>
    </row>
    <row r="89" spans="1:6" x14ac:dyDescent="0.2">
      <c r="A89" s="83">
        <v>17</v>
      </c>
      <c r="B89" s="84">
        <v>45685</v>
      </c>
      <c r="C89" s="85" t="s">
        <v>113</v>
      </c>
      <c r="D89" s="86">
        <v>500000</v>
      </c>
      <c r="E89" s="86">
        <v>499000</v>
      </c>
      <c r="F89" s="87">
        <f t="shared" si="6"/>
        <v>1000</v>
      </c>
    </row>
    <row r="90" spans="1:6" x14ac:dyDescent="0.2">
      <c r="A90" s="83">
        <v>18</v>
      </c>
      <c r="B90" s="84">
        <v>45688</v>
      </c>
      <c r="C90" s="85" t="s">
        <v>17</v>
      </c>
      <c r="D90" s="86">
        <v>500000</v>
      </c>
      <c r="E90" s="86">
        <v>499904</v>
      </c>
      <c r="F90" s="87">
        <f t="shared" si="6"/>
        <v>96</v>
      </c>
    </row>
    <row r="91" spans="1:6" ht="21.75" thickBot="1" x14ac:dyDescent="0.25">
      <c r="A91" s="67"/>
      <c r="B91" s="68"/>
      <c r="C91" s="69" t="s">
        <v>98</v>
      </c>
      <c r="D91" s="70">
        <f>SUM(D73:D90)</f>
        <v>2573592.9</v>
      </c>
      <c r="E91" s="70">
        <f>SUM(E73:E90)</f>
        <v>2566836.9</v>
      </c>
      <c r="F91" s="71">
        <f>+D91-E91</f>
        <v>6756</v>
      </c>
    </row>
    <row r="92" spans="1:6" x14ac:dyDescent="0.35">
      <c r="A92" s="42">
        <v>1</v>
      </c>
      <c r="B92" s="134">
        <v>45691</v>
      </c>
      <c r="C92" s="135" t="s">
        <v>116</v>
      </c>
      <c r="D92" s="81">
        <v>141240</v>
      </c>
      <c r="E92" s="81">
        <v>141240</v>
      </c>
      <c r="F92" s="82">
        <f>+D92-E92</f>
        <v>0</v>
      </c>
    </row>
    <row r="93" spans="1:6" x14ac:dyDescent="0.35">
      <c r="A93" s="22">
        <v>2</v>
      </c>
      <c r="B93" s="134">
        <v>45691</v>
      </c>
      <c r="C93" s="66" t="s">
        <v>117</v>
      </c>
      <c r="D93" s="25">
        <v>19688</v>
      </c>
      <c r="E93" s="25">
        <v>19688</v>
      </c>
      <c r="F93" s="78">
        <f>+D93-E93</f>
        <v>0</v>
      </c>
    </row>
    <row r="94" spans="1:6" x14ac:dyDescent="0.35">
      <c r="A94" s="22">
        <v>3</v>
      </c>
      <c r="B94" s="134">
        <v>45693</v>
      </c>
      <c r="C94" s="136" t="s">
        <v>119</v>
      </c>
      <c r="D94" s="25">
        <v>44362.75</v>
      </c>
      <c r="E94" s="25">
        <v>44362.75</v>
      </c>
      <c r="F94" s="78">
        <f t="shared" ref="F94:F113" si="7">+D94-E94</f>
        <v>0</v>
      </c>
    </row>
    <row r="95" spans="1:6" x14ac:dyDescent="0.35">
      <c r="A95" s="22">
        <v>4</v>
      </c>
      <c r="B95" s="134">
        <v>45693</v>
      </c>
      <c r="C95" s="66" t="s">
        <v>120</v>
      </c>
      <c r="D95" s="25">
        <v>2321.9</v>
      </c>
      <c r="E95" s="25">
        <v>2321.9</v>
      </c>
      <c r="F95" s="78">
        <f t="shared" si="7"/>
        <v>0</v>
      </c>
    </row>
    <row r="96" spans="1:6" x14ac:dyDescent="0.35">
      <c r="A96" s="22">
        <v>5</v>
      </c>
      <c r="B96" s="134">
        <v>45694</v>
      </c>
      <c r="C96" s="66" t="s">
        <v>121</v>
      </c>
      <c r="D96" s="25">
        <v>44362.75</v>
      </c>
      <c r="E96" s="25">
        <v>44362.75</v>
      </c>
      <c r="F96" s="78">
        <f t="shared" si="7"/>
        <v>0</v>
      </c>
    </row>
    <row r="97" spans="1:6" x14ac:dyDescent="0.35">
      <c r="A97" s="22">
        <v>6</v>
      </c>
      <c r="B97" s="134">
        <v>45695</v>
      </c>
      <c r="C97" s="66" t="s">
        <v>122</v>
      </c>
      <c r="D97" s="25">
        <v>8000</v>
      </c>
      <c r="E97" s="25">
        <v>7757.5</v>
      </c>
      <c r="F97" s="78">
        <f t="shared" si="7"/>
        <v>242.5</v>
      </c>
    </row>
    <row r="98" spans="1:6" x14ac:dyDescent="0.2">
      <c r="A98" s="22">
        <v>7</v>
      </c>
      <c r="B98" s="121">
        <v>45695</v>
      </c>
      <c r="C98" s="66" t="s">
        <v>123</v>
      </c>
      <c r="D98" s="25">
        <v>500000</v>
      </c>
      <c r="E98" s="25">
        <v>499500</v>
      </c>
      <c r="F98" s="78">
        <f t="shared" si="7"/>
        <v>500</v>
      </c>
    </row>
    <row r="99" spans="1:6" x14ac:dyDescent="0.35">
      <c r="A99" s="22">
        <v>8</v>
      </c>
      <c r="B99" s="134">
        <v>45701</v>
      </c>
      <c r="C99" s="136" t="s">
        <v>125</v>
      </c>
      <c r="D99" s="25">
        <v>440</v>
      </c>
      <c r="E99" s="25">
        <v>440</v>
      </c>
      <c r="F99" s="78">
        <f t="shared" si="7"/>
        <v>0</v>
      </c>
    </row>
    <row r="100" spans="1:6" x14ac:dyDescent="0.35">
      <c r="A100" s="22">
        <v>9</v>
      </c>
      <c r="B100" s="134">
        <v>45701</v>
      </c>
      <c r="C100" s="136" t="s">
        <v>15</v>
      </c>
      <c r="D100" s="25">
        <v>1070</v>
      </c>
      <c r="E100" s="25">
        <v>1070</v>
      </c>
      <c r="F100" s="78">
        <f t="shared" si="7"/>
        <v>0</v>
      </c>
    </row>
    <row r="101" spans="1:6" x14ac:dyDescent="0.35">
      <c r="A101" s="22">
        <v>10</v>
      </c>
      <c r="B101" s="134">
        <v>45701</v>
      </c>
      <c r="C101" s="136" t="s">
        <v>126</v>
      </c>
      <c r="D101" s="25">
        <v>5885</v>
      </c>
      <c r="E101" s="25">
        <v>5885</v>
      </c>
      <c r="F101" s="78">
        <f t="shared" si="7"/>
        <v>0</v>
      </c>
    </row>
    <row r="102" spans="1:6" x14ac:dyDescent="0.35">
      <c r="A102" s="22">
        <v>11</v>
      </c>
      <c r="B102" s="134">
        <v>45701</v>
      </c>
      <c r="C102" s="136" t="s">
        <v>127</v>
      </c>
      <c r="D102" s="25">
        <v>72225</v>
      </c>
      <c r="E102" s="25">
        <v>72225</v>
      </c>
      <c r="F102" s="78">
        <f t="shared" si="7"/>
        <v>0</v>
      </c>
    </row>
    <row r="103" spans="1:6" x14ac:dyDescent="0.35">
      <c r="A103" s="22">
        <v>12</v>
      </c>
      <c r="B103" s="121">
        <v>45701</v>
      </c>
      <c r="C103" s="136" t="s">
        <v>128</v>
      </c>
      <c r="D103" s="25">
        <v>400000</v>
      </c>
      <c r="E103" s="25">
        <v>359500</v>
      </c>
      <c r="F103" s="78">
        <f t="shared" si="7"/>
        <v>40500</v>
      </c>
    </row>
    <row r="104" spans="1:6" x14ac:dyDescent="0.2">
      <c r="A104" s="22">
        <v>13</v>
      </c>
      <c r="B104" s="121">
        <v>45705</v>
      </c>
      <c r="C104" s="66" t="s">
        <v>129</v>
      </c>
      <c r="D104" s="25">
        <v>500000</v>
      </c>
      <c r="E104" s="25">
        <v>499500</v>
      </c>
      <c r="F104" s="78">
        <f t="shared" si="7"/>
        <v>500</v>
      </c>
    </row>
    <row r="105" spans="1:6" x14ac:dyDescent="0.2">
      <c r="A105" s="22">
        <v>14</v>
      </c>
      <c r="B105" s="121">
        <v>45705</v>
      </c>
      <c r="C105" s="66" t="s">
        <v>130</v>
      </c>
      <c r="D105" s="25">
        <v>200000</v>
      </c>
      <c r="E105" s="25">
        <v>200000</v>
      </c>
      <c r="F105" s="78">
        <f t="shared" si="7"/>
        <v>0</v>
      </c>
    </row>
    <row r="106" spans="1:6" x14ac:dyDescent="0.35">
      <c r="A106" s="22">
        <v>15</v>
      </c>
      <c r="B106" s="134">
        <v>45706</v>
      </c>
      <c r="C106" s="66" t="s">
        <v>131</v>
      </c>
      <c r="D106" s="25">
        <v>4354.8999999999996</v>
      </c>
      <c r="E106" s="25">
        <v>4354.8999999999996</v>
      </c>
      <c r="F106" s="78">
        <f t="shared" si="7"/>
        <v>0</v>
      </c>
    </row>
    <row r="107" spans="1:6" x14ac:dyDescent="0.35">
      <c r="A107" s="22">
        <v>16</v>
      </c>
      <c r="B107" s="134">
        <v>45708</v>
      </c>
      <c r="C107" s="66" t="s">
        <v>132</v>
      </c>
      <c r="D107" s="25">
        <v>1070</v>
      </c>
      <c r="E107" s="25">
        <v>1070</v>
      </c>
      <c r="F107" s="78">
        <f t="shared" si="7"/>
        <v>0</v>
      </c>
    </row>
    <row r="108" spans="1:6" x14ac:dyDescent="0.35">
      <c r="A108" s="22">
        <v>17</v>
      </c>
      <c r="B108" s="134">
        <v>45708</v>
      </c>
      <c r="C108" s="66" t="s">
        <v>133</v>
      </c>
      <c r="D108" s="25">
        <v>4391.28</v>
      </c>
      <c r="E108" s="25">
        <v>4391.28</v>
      </c>
      <c r="F108" s="78">
        <f t="shared" si="7"/>
        <v>0</v>
      </c>
    </row>
    <row r="109" spans="1:6" x14ac:dyDescent="0.2">
      <c r="A109" s="22">
        <v>18</v>
      </c>
      <c r="B109" s="139">
        <v>45709</v>
      </c>
      <c r="C109" s="66" t="s">
        <v>134</v>
      </c>
      <c r="D109" s="25">
        <v>77575</v>
      </c>
      <c r="E109" s="25">
        <v>77575</v>
      </c>
      <c r="F109" s="78">
        <f t="shared" si="7"/>
        <v>0</v>
      </c>
    </row>
    <row r="110" spans="1:6" x14ac:dyDescent="0.2">
      <c r="A110" s="22">
        <v>19</v>
      </c>
      <c r="B110" s="139">
        <v>45709</v>
      </c>
      <c r="C110" s="66" t="s">
        <v>135</v>
      </c>
      <c r="D110" s="25">
        <v>1900</v>
      </c>
      <c r="E110" s="25">
        <v>1900</v>
      </c>
      <c r="F110" s="78">
        <f t="shared" si="7"/>
        <v>0</v>
      </c>
    </row>
    <row r="111" spans="1:6" x14ac:dyDescent="0.2">
      <c r="A111" s="22">
        <v>20</v>
      </c>
      <c r="B111" s="139">
        <v>45713</v>
      </c>
      <c r="C111" s="66" t="s">
        <v>136</v>
      </c>
      <c r="D111" s="25">
        <v>22684</v>
      </c>
      <c r="E111" s="25">
        <v>22684</v>
      </c>
      <c r="F111" s="78">
        <f t="shared" si="7"/>
        <v>0</v>
      </c>
    </row>
    <row r="112" spans="1:6" x14ac:dyDescent="0.2">
      <c r="A112" s="22">
        <v>21</v>
      </c>
      <c r="B112" s="139">
        <v>45713</v>
      </c>
      <c r="C112" s="66" t="s">
        <v>137</v>
      </c>
      <c r="D112" s="25">
        <v>8453</v>
      </c>
      <c r="E112" s="25">
        <v>8453</v>
      </c>
      <c r="F112" s="78">
        <f t="shared" si="7"/>
        <v>0</v>
      </c>
    </row>
    <row r="113" spans="1:6" x14ac:dyDescent="0.2">
      <c r="A113" s="22">
        <v>22</v>
      </c>
      <c r="B113" s="139">
        <v>45713</v>
      </c>
      <c r="C113" s="66" t="s">
        <v>138</v>
      </c>
      <c r="D113" s="25">
        <v>5350</v>
      </c>
      <c r="E113" s="25">
        <v>5350</v>
      </c>
      <c r="F113" s="78">
        <f t="shared" si="7"/>
        <v>0</v>
      </c>
    </row>
    <row r="114" spans="1:6" ht="21.75" thickBot="1" x14ac:dyDescent="0.25">
      <c r="A114" s="67"/>
      <c r="B114" s="68"/>
      <c r="C114" s="69" t="s">
        <v>115</v>
      </c>
      <c r="D114" s="70">
        <f>SUM(D92:D113)</f>
        <v>2065373.5799999998</v>
      </c>
      <c r="E114" s="70">
        <f>SUM(E92:E113)</f>
        <v>2023631.0799999998</v>
      </c>
      <c r="F114" s="71">
        <f>+D114-E114</f>
        <v>41742.5</v>
      </c>
    </row>
    <row r="115" spans="1:6" x14ac:dyDescent="0.2">
      <c r="A115" s="22">
        <v>1</v>
      </c>
      <c r="B115" s="84">
        <v>45722</v>
      </c>
      <c r="C115" s="85" t="s">
        <v>141</v>
      </c>
      <c r="D115" s="86">
        <v>24824</v>
      </c>
      <c r="E115" s="86">
        <v>24824</v>
      </c>
      <c r="F115" s="87">
        <f t="shared" ref="F115" si="8">+D115-E115</f>
        <v>0</v>
      </c>
    </row>
    <row r="116" spans="1:6" x14ac:dyDescent="0.2">
      <c r="A116" s="22">
        <v>2</v>
      </c>
      <c r="B116" s="84" t="s">
        <v>150</v>
      </c>
      <c r="C116" s="85" t="s">
        <v>142</v>
      </c>
      <c r="D116" s="86">
        <v>4494</v>
      </c>
      <c r="E116" s="86">
        <v>4494</v>
      </c>
      <c r="F116" s="87">
        <f t="shared" ref="F116:F127" si="9">+D116-E116</f>
        <v>0</v>
      </c>
    </row>
    <row r="117" spans="1:6" x14ac:dyDescent="0.2">
      <c r="A117" s="22">
        <v>3</v>
      </c>
      <c r="B117" s="23" t="s">
        <v>150</v>
      </c>
      <c r="C117" s="66" t="s">
        <v>143</v>
      </c>
      <c r="D117" s="25">
        <v>2782</v>
      </c>
      <c r="E117" s="25">
        <v>2782</v>
      </c>
      <c r="F117" s="87">
        <f t="shared" si="9"/>
        <v>0</v>
      </c>
    </row>
    <row r="118" spans="1:6" x14ac:dyDescent="0.2">
      <c r="A118" s="22">
        <v>4</v>
      </c>
      <c r="B118" s="23" t="s">
        <v>150</v>
      </c>
      <c r="C118" s="66" t="s">
        <v>125</v>
      </c>
      <c r="D118" s="25">
        <v>4151.6000000000004</v>
      </c>
      <c r="E118" s="25">
        <v>4151.6000000000004</v>
      </c>
      <c r="F118" s="87">
        <f t="shared" si="9"/>
        <v>0</v>
      </c>
    </row>
    <row r="119" spans="1:6" x14ac:dyDescent="0.2">
      <c r="A119" s="22">
        <v>5</v>
      </c>
      <c r="B119" s="23" t="s">
        <v>151</v>
      </c>
      <c r="C119" s="24" t="s">
        <v>55</v>
      </c>
      <c r="D119" s="25">
        <v>10600</v>
      </c>
      <c r="E119" s="25">
        <v>10600</v>
      </c>
      <c r="F119" s="87">
        <f t="shared" si="9"/>
        <v>0</v>
      </c>
    </row>
    <row r="120" spans="1:6" x14ac:dyDescent="0.2">
      <c r="A120" s="22">
        <v>6</v>
      </c>
      <c r="B120" s="23">
        <v>45733</v>
      </c>
      <c r="C120" s="66" t="s">
        <v>144</v>
      </c>
      <c r="D120" s="25">
        <v>15836</v>
      </c>
      <c r="E120" s="25">
        <v>15836</v>
      </c>
      <c r="F120" s="87">
        <f t="shared" si="9"/>
        <v>0</v>
      </c>
    </row>
    <row r="121" spans="1:6" x14ac:dyDescent="0.2">
      <c r="A121" s="22">
        <v>7</v>
      </c>
      <c r="B121" s="23">
        <v>45734</v>
      </c>
      <c r="C121" s="66" t="s">
        <v>140</v>
      </c>
      <c r="D121" s="25">
        <v>8453</v>
      </c>
      <c r="E121" s="25">
        <v>8453</v>
      </c>
      <c r="F121" s="87">
        <f t="shared" si="9"/>
        <v>0</v>
      </c>
    </row>
    <row r="122" spans="1:6" x14ac:dyDescent="0.2">
      <c r="A122" s="22">
        <v>8</v>
      </c>
      <c r="B122" s="23" t="s">
        <v>154</v>
      </c>
      <c r="C122" s="66" t="s">
        <v>155</v>
      </c>
      <c r="D122" s="25">
        <v>500000</v>
      </c>
      <c r="E122" s="25">
        <v>475000</v>
      </c>
      <c r="F122" s="87">
        <f t="shared" si="9"/>
        <v>25000</v>
      </c>
    </row>
    <row r="123" spans="1:6" x14ac:dyDescent="0.2">
      <c r="A123" s="22">
        <v>9</v>
      </c>
      <c r="B123" s="23">
        <v>45736</v>
      </c>
      <c r="C123" s="66" t="s">
        <v>145</v>
      </c>
      <c r="D123" s="25">
        <v>6548.4</v>
      </c>
      <c r="E123" s="25">
        <v>6548.4</v>
      </c>
      <c r="F123" s="87">
        <f t="shared" si="9"/>
        <v>0</v>
      </c>
    </row>
    <row r="124" spans="1:6" x14ac:dyDescent="0.2">
      <c r="A124" s="22">
        <v>10</v>
      </c>
      <c r="B124" s="23">
        <v>45736</v>
      </c>
      <c r="C124" s="66" t="s">
        <v>146</v>
      </c>
      <c r="D124" s="25">
        <v>168739</v>
      </c>
      <c r="E124" s="25">
        <v>168739</v>
      </c>
      <c r="F124" s="87">
        <f t="shared" si="9"/>
        <v>0</v>
      </c>
    </row>
    <row r="125" spans="1:6" x14ac:dyDescent="0.2">
      <c r="A125" s="22">
        <v>11</v>
      </c>
      <c r="B125" s="23">
        <v>45736</v>
      </c>
      <c r="C125" s="66" t="s">
        <v>147</v>
      </c>
      <c r="D125" s="25">
        <v>18896.2</v>
      </c>
      <c r="E125" s="25">
        <v>18896.2</v>
      </c>
      <c r="F125" s="87">
        <f t="shared" si="9"/>
        <v>0</v>
      </c>
    </row>
    <row r="126" spans="1:6" x14ac:dyDescent="0.2">
      <c r="A126" s="22">
        <v>12</v>
      </c>
      <c r="B126" s="23">
        <v>45737</v>
      </c>
      <c r="C126" s="66" t="s">
        <v>148</v>
      </c>
      <c r="D126" s="25">
        <v>84401.600000000006</v>
      </c>
      <c r="E126" s="25">
        <v>84401.600000000006</v>
      </c>
      <c r="F126" s="87">
        <f t="shared" si="9"/>
        <v>0</v>
      </c>
    </row>
    <row r="127" spans="1:6" x14ac:dyDescent="0.2">
      <c r="A127" s="22">
        <v>13</v>
      </c>
      <c r="B127" s="23">
        <v>45740</v>
      </c>
      <c r="C127" s="66" t="s">
        <v>149</v>
      </c>
      <c r="D127" s="25">
        <v>2942.5</v>
      </c>
      <c r="E127" s="25">
        <v>2942.5</v>
      </c>
      <c r="F127" s="87">
        <f t="shared" si="9"/>
        <v>0</v>
      </c>
    </row>
    <row r="128" spans="1:6" s="72" customFormat="1" ht="21.75" thickBot="1" x14ac:dyDescent="0.25">
      <c r="A128" s="67"/>
      <c r="B128" s="68"/>
      <c r="C128" s="69" t="s">
        <v>153</v>
      </c>
      <c r="D128" s="70">
        <f>SUM(D115:D127)</f>
        <v>852668.29999999993</v>
      </c>
      <c r="E128" s="70">
        <f>SUM(E115:E127)</f>
        <v>827668.29999999993</v>
      </c>
      <c r="F128" s="71">
        <f>+D128-E128</f>
        <v>25000</v>
      </c>
    </row>
    <row r="129" spans="1:6" x14ac:dyDescent="0.2">
      <c r="A129" s="42">
        <v>1</v>
      </c>
      <c r="B129" s="43">
        <v>45748</v>
      </c>
      <c r="C129" s="80" t="s">
        <v>63</v>
      </c>
      <c r="D129" s="81">
        <v>99659.8</v>
      </c>
      <c r="E129" s="81">
        <v>99659.8</v>
      </c>
      <c r="F129" s="82">
        <f t="shared" si="5"/>
        <v>0</v>
      </c>
    </row>
    <row r="130" spans="1:6" x14ac:dyDescent="0.2">
      <c r="A130" s="22">
        <v>2</v>
      </c>
      <c r="B130" s="84">
        <v>45756</v>
      </c>
      <c r="C130" s="85" t="s">
        <v>156</v>
      </c>
      <c r="D130" s="86">
        <v>21935</v>
      </c>
      <c r="E130" s="86">
        <v>21935</v>
      </c>
      <c r="F130" s="87">
        <f t="shared" ref="F130:F141" si="10">+D130-E130</f>
        <v>0</v>
      </c>
    </row>
    <row r="131" spans="1:6" ht="42" x14ac:dyDescent="0.2">
      <c r="A131" s="22">
        <v>3</v>
      </c>
      <c r="B131" s="140">
        <v>45756</v>
      </c>
      <c r="C131" s="88" t="s">
        <v>163</v>
      </c>
      <c r="D131" s="86">
        <v>400000</v>
      </c>
      <c r="E131" s="86">
        <v>399880</v>
      </c>
      <c r="F131" s="87">
        <f t="shared" si="10"/>
        <v>120</v>
      </c>
    </row>
    <row r="132" spans="1:6" x14ac:dyDescent="0.2">
      <c r="A132" s="22">
        <v>4</v>
      </c>
      <c r="B132" s="23">
        <v>45758</v>
      </c>
      <c r="C132" s="66" t="s">
        <v>157</v>
      </c>
      <c r="D132" s="25">
        <v>500000</v>
      </c>
      <c r="E132" s="25">
        <v>371367.04</v>
      </c>
      <c r="F132" s="87">
        <f t="shared" si="10"/>
        <v>128632.96000000002</v>
      </c>
    </row>
    <row r="133" spans="1:6" x14ac:dyDescent="0.2">
      <c r="A133" s="22">
        <v>5</v>
      </c>
      <c r="B133" s="23">
        <v>45758</v>
      </c>
      <c r="C133" s="66" t="s">
        <v>62</v>
      </c>
      <c r="D133" s="25">
        <v>5029</v>
      </c>
      <c r="E133" s="25">
        <v>5029</v>
      </c>
      <c r="F133" s="87">
        <f t="shared" si="10"/>
        <v>0</v>
      </c>
    </row>
    <row r="134" spans="1:6" x14ac:dyDescent="0.2">
      <c r="A134" s="22">
        <v>6</v>
      </c>
      <c r="B134" s="121">
        <v>45765</v>
      </c>
      <c r="C134" s="127" t="s">
        <v>164</v>
      </c>
      <c r="D134" s="128">
        <v>200000</v>
      </c>
      <c r="E134" s="128">
        <v>197950</v>
      </c>
      <c r="F134" s="87">
        <f t="shared" si="10"/>
        <v>2050</v>
      </c>
    </row>
    <row r="135" spans="1:6" x14ac:dyDescent="0.2">
      <c r="A135" s="22">
        <v>7</v>
      </c>
      <c r="B135" s="23" t="s">
        <v>161</v>
      </c>
      <c r="C135" s="66" t="s">
        <v>158</v>
      </c>
      <c r="D135" s="25">
        <v>41521.35</v>
      </c>
      <c r="E135" s="25">
        <v>41521.35</v>
      </c>
      <c r="F135" s="87">
        <f t="shared" si="10"/>
        <v>0</v>
      </c>
    </row>
    <row r="136" spans="1:6" x14ac:dyDescent="0.2">
      <c r="A136" s="22">
        <v>8</v>
      </c>
      <c r="B136" s="23" t="s">
        <v>162</v>
      </c>
      <c r="C136" s="66" t="s">
        <v>159</v>
      </c>
      <c r="D136" s="25">
        <v>1100</v>
      </c>
      <c r="E136" s="25">
        <v>942</v>
      </c>
      <c r="F136" s="87">
        <f t="shared" si="10"/>
        <v>158</v>
      </c>
    </row>
    <row r="137" spans="1:6" x14ac:dyDescent="0.2">
      <c r="A137" s="22">
        <v>9</v>
      </c>
      <c r="B137" s="23" t="s">
        <v>162</v>
      </c>
      <c r="C137" s="66" t="s">
        <v>160</v>
      </c>
      <c r="D137" s="25">
        <v>25000.55</v>
      </c>
      <c r="E137" s="25">
        <v>25000.55</v>
      </c>
      <c r="F137" s="87">
        <f t="shared" si="10"/>
        <v>0</v>
      </c>
    </row>
    <row r="138" spans="1:6" x14ac:dyDescent="0.2">
      <c r="A138" s="22">
        <v>10</v>
      </c>
      <c r="B138" s="121">
        <v>45777</v>
      </c>
      <c r="C138" s="66" t="s">
        <v>166</v>
      </c>
      <c r="D138" s="25">
        <v>352000</v>
      </c>
      <c r="E138" s="25">
        <v>352000</v>
      </c>
      <c r="F138" s="87">
        <f t="shared" si="10"/>
        <v>0</v>
      </c>
    </row>
    <row r="139" spans="1:6" x14ac:dyDescent="0.2">
      <c r="A139" s="22">
        <v>11</v>
      </c>
      <c r="B139" s="121">
        <v>45777</v>
      </c>
      <c r="C139" s="66" t="s">
        <v>167</v>
      </c>
      <c r="D139" s="25">
        <v>350000</v>
      </c>
      <c r="E139" s="25">
        <v>315650</v>
      </c>
      <c r="F139" s="87">
        <f t="shared" si="10"/>
        <v>34350</v>
      </c>
    </row>
    <row r="140" spans="1:6" x14ac:dyDescent="0.2">
      <c r="A140" s="22">
        <v>12</v>
      </c>
      <c r="B140" s="121">
        <v>45777</v>
      </c>
      <c r="C140" s="66" t="s">
        <v>168</v>
      </c>
      <c r="D140" s="25">
        <v>280000</v>
      </c>
      <c r="E140" s="25">
        <v>240000</v>
      </c>
      <c r="F140" s="87">
        <f t="shared" si="10"/>
        <v>40000</v>
      </c>
    </row>
    <row r="141" spans="1:6" x14ac:dyDescent="0.2">
      <c r="A141" s="22">
        <v>13</v>
      </c>
      <c r="B141" s="121">
        <v>45777</v>
      </c>
      <c r="C141" s="66" t="s">
        <v>169</v>
      </c>
      <c r="D141" s="25">
        <v>280000</v>
      </c>
      <c r="E141" s="25">
        <v>192000</v>
      </c>
      <c r="F141" s="87">
        <f t="shared" si="10"/>
        <v>88000</v>
      </c>
    </row>
    <row r="142" spans="1:6" ht="21.75" thickBot="1" x14ac:dyDescent="0.25">
      <c r="A142" s="67"/>
      <c r="B142" s="68"/>
      <c r="C142" s="69" t="s">
        <v>170</v>
      </c>
      <c r="D142" s="70">
        <f>SUM(D129:D141)</f>
        <v>2556245.7000000002</v>
      </c>
      <c r="E142" s="70">
        <f>SUM(E129:E141)</f>
        <v>2262934.7400000002</v>
      </c>
      <c r="F142" s="71">
        <f>+D142-E142</f>
        <v>293310.95999999996</v>
      </c>
    </row>
    <row r="143" spans="1:6" x14ac:dyDescent="0.2">
      <c r="A143" s="42">
        <v>1</v>
      </c>
      <c r="B143" s="43">
        <v>45779</v>
      </c>
      <c r="C143" s="80" t="s">
        <v>16</v>
      </c>
      <c r="D143" s="81">
        <v>185</v>
      </c>
      <c r="E143" s="81">
        <v>185</v>
      </c>
      <c r="F143" s="82">
        <f t="shared" si="5"/>
        <v>0</v>
      </c>
    </row>
    <row r="144" spans="1:6" x14ac:dyDescent="0.2">
      <c r="A144" s="83">
        <v>2</v>
      </c>
      <c r="B144" s="84">
        <v>45779</v>
      </c>
      <c r="C144" s="85" t="s">
        <v>172</v>
      </c>
      <c r="D144" s="86">
        <v>52162.5</v>
      </c>
      <c r="E144" s="86">
        <v>52162.5</v>
      </c>
      <c r="F144" s="87">
        <f t="shared" si="5"/>
        <v>0</v>
      </c>
    </row>
    <row r="145" spans="1:6" x14ac:dyDescent="0.2">
      <c r="A145" s="83">
        <v>3</v>
      </c>
      <c r="B145" s="84">
        <v>45779</v>
      </c>
      <c r="C145" s="85" t="s">
        <v>173</v>
      </c>
      <c r="D145" s="86">
        <v>235656</v>
      </c>
      <c r="E145" s="86">
        <v>216821.5</v>
      </c>
      <c r="F145" s="87">
        <f t="shared" si="5"/>
        <v>18834.5</v>
      </c>
    </row>
    <row r="146" spans="1:6" x14ac:dyDescent="0.2">
      <c r="A146" s="83">
        <v>4</v>
      </c>
      <c r="B146" s="84">
        <v>45779</v>
      </c>
      <c r="C146" s="127" t="s">
        <v>187</v>
      </c>
      <c r="D146" s="128">
        <v>300000</v>
      </c>
      <c r="E146" s="128">
        <v>299988</v>
      </c>
      <c r="F146" s="87">
        <f t="shared" si="5"/>
        <v>12</v>
      </c>
    </row>
    <row r="147" spans="1:6" x14ac:dyDescent="0.2">
      <c r="A147" s="83">
        <v>5</v>
      </c>
      <c r="B147" s="84">
        <v>45783</v>
      </c>
      <c r="C147" s="85" t="s">
        <v>174</v>
      </c>
      <c r="D147" s="86">
        <v>3060</v>
      </c>
      <c r="E147" s="86">
        <v>3060</v>
      </c>
      <c r="F147" s="87">
        <f t="shared" si="5"/>
        <v>0</v>
      </c>
    </row>
    <row r="148" spans="1:6" x14ac:dyDescent="0.2">
      <c r="A148" s="83">
        <v>6</v>
      </c>
      <c r="B148" s="84">
        <v>45783</v>
      </c>
      <c r="C148" s="85" t="s">
        <v>175</v>
      </c>
      <c r="D148" s="86">
        <v>3125</v>
      </c>
      <c r="E148" s="86">
        <v>3125</v>
      </c>
      <c r="F148" s="87">
        <f t="shared" si="5"/>
        <v>0</v>
      </c>
    </row>
    <row r="149" spans="1:6" x14ac:dyDescent="0.2">
      <c r="A149" s="83">
        <v>7</v>
      </c>
      <c r="B149" s="84">
        <v>45783</v>
      </c>
      <c r="C149" s="85" t="s">
        <v>176</v>
      </c>
      <c r="D149" s="86">
        <v>9375</v>
      </c>
      <c r="E149" s="86">
        <v>9375</v>
      </c>
      <c r="F149" s="87">
        <f t="shared" si="5"/>
        <v>0</v>
      </c>
    </row>
    <row r="150" spans="1:6" x14ac:dyDescent="0.2">
      <c r="A150" s="83">
        <v>8</v>
      </c>
      <c r="B150" s="121">
        <v>45784</v>
      </c>
      <c r="C150" s="127" t="s">
        <v>188</v>
      </c>
      <c r="D150" s="128">
        <v>350000</v>
      </c>
      <c r="E150" s="128">
        <v>349890</v>
      </c>
      <c r="F150" s="87">
        <f t="shared" si="5"/>
        <v>110</v>
      </c>
    </row>
    <row r="151" spans="1:6" x14ac:dyDescent="0.2">
      <c r="A151" s="83">
        <v>9</v>
      </c>
      <c r="B151" s="84">
        <v>45785</v>
      </c>
      <c r="C151" s="85" t="s">
        <v>177</v>
      </c>
      <c r="D151" s="86">
        <v>8988</v>
      </c>
      <c r="E151" s="86">
        <v>8988</v>
      </c>
      <c r="F151" s="87">
        <f t="shared" si="5"/>
        <v>0</v>
      </c>
    </row>
    <row r="152" spans="1:6" x14ac:dyDescent="0.2">
      <c r="A152" s="83">
        <v>10</v>
      </c>
      <c r="B152" s="84">
        <v>45791</v>
      </c>
      <c r="C152" s="85" t="s">
        <v>178</v>
      </c>
      <c r="D152" s="86">
        <v>16410</v>
      </c>
      <c r="E152" s="86">
        <v>16410</v>
      </c>
      <c r="F152" s="87">
        <f t="shared" si="5"/>
        <v>0</v>
      </c>
    </row>
    <row r="153" spans="1:6" x14ac:dyDescent="0.2">
      <c r="A153" s="83">
        <v>11</v>
      </c>
      <c r="B153" s="84">
        <v>45793</v>
      </c>
      <c r="C153" s="85" t="s">
        <v>179</v>
      </c>
      <c r="D153" s="86">
        <v>37450</v>
      </c>
      <c r="E153" s="86">
        <v>37450</v>
      </c>
      <c r="F153" s="87">
        <f t="shared" si="5"/>
        <v>0</v>
      </c>
    </row>
    <row r="154" spans="1:6" x14ac:dyDescent="0.2">
      <c r="A154" s="83">
        <v>12</v>
      </c>
      <c r="B154" s="84">
        <v>45793</v>
      </c>
      <c r="C154" s="85" t="s">
        <v>180</v>
      </c>
      <c r="D154" s="86">
        <v>8667</v>
      </c>
      <c r="E154" s="86">
        <v>8667</v>
      </c>
      <c r="F154" s="87">
        <f t="shared" si="5"/>
        <v>0</v>
      </c>
    </row>
    <row r="155" spans="1:6" x14ac:dyDescent="0.2">
      <c r="A155" s="83">
        <v>13</v>
      </c>
      <c r="B155" s="84">
        <v>45793</v>
      </c>
      <c r="C155" s="85" t="s">
        <v>181</v>
      </c>
      <c r="D155" s="86">
        <v>16264</v>
      </c>
      <c r="E155" s="86">
        <v>16264</v>
      </c>
      <c r="F155" s="87">
        <f t="shared" si="5"/>
        <v>0</v>
      </c>
    </row>
    <row r="156" spans="1:6" x14ac:dyDescent="0.2">
      <c r="A156" s="83">
        <v>14</v>
      </c>
      <c r="B156" s="84">
        <v>45797</v>
      </c>
      <c r="C156" s="85" t="s">
        <v>182</v>
      </c>
      <c r="D156" s="86">
        <v>29960</v>
      </c>
      <c r="E156" s="86">
        <v>29960</v>
      </c>
      <c r="F156" s="87">
        <f t="shared" si="5"/>
        <v>0</v>
      </c>
    </row>
    <row r="157" spans="1:6" x14ac:dyDescent="0.2">
      <c r="A157" s="83">
        <v>15</v>
      </c>
      <c r="B157" s="84">
        <v>45798</v>
      </c>
      <c r="C157" s="85" t="s">
        <v>183</v>
      </c>
      <c r="D157" s="86">
        <v>11190</v>
      </c>
      <c r="E157" s="86">
        <v>11190</v>
      </c>
      <c r="F157" s="87">
        <f t="shared" si="5"/>
        <v>0</v>
      </c>
    </row>
    <row r="158" spans="1:6" x14ac:dyDescent="0.2">
      <c r="A158" s="83">
        <v>16</v>
      </c>
      <c r="B158" s="84">
        <v>45800</v>
      </c>
      <c r="C158" s="85" t="s">
        <v>184</v>
      </c>
      <c r="D158" s="86">
        <v>12305</v>
      </c>
      <c r="E158" s="86">
        <v>12305</v>
      </c>
      <c r="F158" s="87">
        <f t="shared" si="5"/>
        <v>0</v>
      </c>
    </row>
    <row r="159" spans="1:6" x14ac:dyDescent="0.2">
      <c r="A159" s="83">
        <v>17</v>
      </c>
      <c r="B159" s="84">
        <v>45803</v>
      </c>
      <c r="C159" s="85" t="s">
        <v>185</v>
      </c>
      <c r="D159" s="86">
        <v>60368.61</v>
      </c>
      <c r="E159" s="86">
        <v>60368.61</v>
      </c>
      <c r="F159" s="87">
        <f t="shared" si="5"/>
        <v>0</v>
      </c>
    </row>
    <row r="160" spans="1:6" x14ac:dyDescent="0.2">
      <c r="A160" s="83">
        <v>18</v>
      </c>
      <c r="B160" s="84">
        <v>45806</v>
      </c>
      <c r="C160" s="85" t="s">
        <v>186</v>
      </c>
      <c r="D160" s="86">
        <v>14350</v>
      </c>
      <c r="E160" s="86">
        <v>14350</v>
      </c>
      <c r="F160" s="87">
        <f t="shared" si="5"/>
        <v>0</v>
      </c>
    </row>
    <row r="161" spans="1:6" ht="21.75" thickBot="1" x14ac:dyDescent="0.25">
      <c r="A161" s="67"/>
      <c r="B161" s="68"/>
      <c r="C161" s="69" t="s">
        <v>171</v>
      </c>
      <c r="D161" s="70">
        <f>SUM(D143:D160)</f>
        <v>1169516.1100000001</v>
      </c>
      <c r="E161" s="70">
        <f>SUM(E143:E160)</f>
        <v>1150559.6100000001</v>
      </c>
      <c r="F161" s="71">
        <f>+D161-E161</f>
        <v>18956.5</v>
      </c>
    </row>
    <row r="162" spans="1:6" x14ac:dyDescent="0.2">
      <c r="A162" s="42">
        <v>1</v>
      </c>
      <c r="B162" s="43">
        <v>45818</v>
      </c>
      <c r="C162" s="80" t="s">
        <v>189</v>
      </c>
      <c r="D162" s="81">
        <v>60000</v>
      </c>
      <c r="E162" s="81">
        <v>59813</v>
      </c>
      <c r="F162" s="82">
        <f t="shared" ref="F162:F172" si="11">+D162-E162</f>
        <v>187</v>
      </c>
    </row>
    <row r="163" spans="1:6" x14ac:dyDescent="0.2">
      <c r="A163" s="22">
        <v>2</v>
      </c>
      <c r="B163" s="84">
        <v>45827</v>
      </c>
      <c r="C163" s="85" t="s">
        <v>190</v>
      </c>
      <c r="D163" s="86">
        <v>10000</v>
      </c>
      <c r="E163" s="86">
        <v>10000</v>
      </c>
      <c r="F163" s="87">
        <f t="shared" si="11"/>
        <v>0</v>
      </c>
    </row>
    <row r="164" spans="1:6" x14ac:dyDescent="0.2">
      <c r="A164" s="22">
        <v>3</v>
      </c>
      <c r="B164" s="23">
        <v>45828</v>
      </c>
      <c r="C164" s="66" t="s">
        <v>191</v>
      </c>
      <c r="D164" s="25">
        <v>636</v>
      </c>
      <c r="E164" s="25">
        <v>218</v>
      </c>
      <c r="F164" s="87">
        <f t="shared" si="11"/>
        <v>418</v>
      </c>
    </row>
    <row r="165" spans="1:6" x14ac:dyDescent="0.2">
      <c r="A165" s="22">
        <v>4</v>
      </c>
      <c r="B165" s="23">
        <v>45832</v>
      </c>
      <c r="C165" s="66" t="s">
        <v>192</v>
      </c>
      <c r="D165" s="25">
        <v>350000</v>
      </c>
      <c r="E165" s="25">
        <v>350000</v>
      </c>
      <c r="F165" s="87">
        <f t="shared" si="11"/>
        <v>0</v>
      </c>
    </row>
    <row r="166" spans="1:6" x14ac:dyDescent="0.2">
      <c r="A166" s="22">
        <v>5</v>
      </c>
      <c r="B166" s="23">
        <v>45832</v>
      </c>
      <c r="C166" s="66" t="s">
        <v>193</v>
      </c>
      <c r="D166" s="25">
        <v>7425.8</v>
      </c>
      <c r="E166" s="25">
        <v>7425.8</v>
      </c>
      <c r="F166" s="87">
        <f t="shared" si="11"/>
        <v>0</v>
      </c>
    </row>
    <row r="167" spans="1:6" x14ac:dyDescent="0.2">
      <c r="A167" s="22">
        <v>6</v>
      </c>
      <c r="B167" s="23">
        <v>45834</v>
      </c>
      <c r="C167" s="66" t="s">
        <v>194</v>
      </c>
      <c r="D167" s="25">
        <v>42744.36</v>
      </c>
      <c r="E167" s="25">
        <v>42744.36</v>
      </c>
      <c r="F167" s="87">
        <f t="shared" si="11"/>
        <v>0</v>
      </c>
    </row>
    <row r="168" spans="1:6" x14ac:dyDescent="0.2">
      <c r="A168" s="22">
        <v>7</v>
      </c>
      <c r="B168" s="23">
        <v>45834</v>
      </c>
      <c r="C168" s="66" t="s">
        <v>195</v>
      </c>
      <c r="D168" s="25">
        <v>5350</v>
      </c>
      <c r="E168" s="25">
        <v>5350</v>
      </c>
      <c r="F168" s="87">
        <f t="shared" si="11"/>
        <v>0</v>
      </c>
    </row>
    <row r="169" spans="1:6" x14ac:dyDescent="0.2">
      <c r="A169" s="22">
        <v>8</v>
      </c>
      <c r="B169" s="140">
        <v>45834</v>
      </c>
      <c r="C169" s="123" t="s">
        <v>200</v>
      </c>
      <c r="D169" s="141">
        <v>500000</v>
      </c>
      <c r="E169" s="141">
        <v>499920</v>
      </c>
      <c r="F169" s="87">
        <f t="shared" si="11"/>
        <v>80</v>
      </c>
    </row>
    <row r="170" spans="1:6" x14ac:dyDescent="0.2">
      <c r="A170" s="22">
        <v>9</v>
      </c>
      <c r="B170" s="23">
        <v>45838</v>
      </c>
      <c r="C170" s="66" t="s">
        <v>196</v>
      </c>
      <c r="D170" s="25">
        <v>17655</v>
      </c>
      <c r="E170" s="25">
        <v>17655</v>
      </c>
      <c r="F170" s="87">
        <f t="shared" si="11"/>
        <v>0</v>
      </c>
    </row>
    <row r="171" spans="1:6" x14ac:dyDescent="0.2">
      <c r="A171" s="22">
        <v>10</v>
      </c>
      <c r="B171" s="23">
        <v>45838</v>
      </c>
      <c r="C171" s="24" t="s">
        <v>197</v>
      </c>
      <c r="D171" s="25">
        <v>155265.03</v>
      </c>
      <c r="E171" s="25">
        <v>155265.03</v>
      </c>
      <c r="F171" s="87">
        <f t="shared" si="11"/>
        <v>0</v>
      </c>
    </row>
    <row r="172" spans="1:6" x14ac:dyDescent="0.2">
      <c r="A172" s="22">
        <v>11</v>
      </c>
      <c r="B172" s="23" t="s">
        <v>199</v>
      </c>
      <c r="C172" s="66" t="s">
        <v>198</v>
      </c>
      <c r="D172" s="25">
        <v>60000</v>
      </c>
      <c r="E172" s="25">
        <v>59385</v>
      </c>
      <c r="F172" s="87">
        <f t="shared" si="11"/>
        <v>615</v>
      </c>
    </row>
    <row r="173" spans="1:6" ht="21.75" thickBot="1" x14ac:dyDescent="0.25">
      <c r="A173" s="67"/>
      <c r="B173" s="68"/>
      <c r="C173" s="69" t="s">
        <v>201</v>
      </c>
      <c r="D173" s="70">
        <f>SUM(D162:D172)</f>
        <v>1209076.19</v>
      </c>
      <c r="E173" s="70">
        <f>SUM(E162:E172)</f>
        <v>1207776.19</v>
      </c>
      <c r="F173" s="71">
        <f>+D173-E173</f>
        <v>1300</v>
      </c>
    </row>
    <row r="174" spans="1:6" x14ac:dyDescent="0.2">
      <c r="A174" s="42">
        <v>1</v>
      </c>
      <c r="B174" s="43">
        <v>45840</v>
      </c>
      <c r="C174" s="80" t="s">
        <v>204</v>
      </c>
      <c r="D174" s="81">
        <v>44940</v>
      </c>
      <c r="E174" s="81">
        <v>44940</v>
      </c>
      <c r="F174" s="82">
        <f t="shared" si="5"/>
        <v>0</v>
      </c>
    </row>
    <row r="175" spans="1:6" x14ac:dyDescent="0.2">
      <c r="A175" s="83">
        <v>2</v>
      </c>
      <c r="B175" s="84">
        <v>45853</v>
      </c>
      <c r="C175" s="85" t="s">
        <v>205</v>
      </c>
      <c r="D175" s="86">
        <v>35310</v>
      </c>
      <c r="E175" s="86">
        <v>35310</v>
      </c>
      <c r="F175" s="87">
        <f t="shared" si="5"/>
        <v>0</v>
      </c>
    </row>
    <row r="176" spans="1:6" x14ac:dyDescent="0.2">
      <c r="A176" s="83">
        <v>3</v>
      </c>
      <c r="B176" s="84">
        <v>45854</v>
      </c>
      <c r="C176" s="85" t="s">
        <v>206</v>
      </c>
      <c r="D176" s="86">
        <v>13642.5</v>
      </c>
      <c r="E176" s="86">
        <v>13642.5</v>
      </c>
      <c r="F176" s="87">
        <f t="shared" si="5"/>
        <v>0</v>
      </c>
    </row>
    <row r="177" spans="1:6" x14ac:dyDescent="0.2">
      <c r="A177" s="83">
        <v>4</v>
      </c>
      <c r="B177" s="84">
        <v>45854</v>
      </c>
      <c r="C177" s="88" t="s">
        <v>207</v>
      </c>
      <c r="D177" s="86">
        <v>14145</v>
      </c>
      <c r="E177" s="86">
        <v>14145</v>
      </c>
      <c r="F177" s="87">
        <f t="shared" si="5"/>
        <v>0</v>
      </c>
    </row>
    <row r="178" spans="1:6" x14ac:dyDescent="0.2">
      <c r="A178" s="83">
        <v>5</v>
      </c>
      <c r="B178" s="84">
        <v>45854</v>
      </c>
      <c r="C178" s="85" t="s">
        <v>208</v>
      </c>
      <c r="D178" s="86">
        <v>36000</v>
      </c>
      <c r="E178" s="86">
        <v>23200</v>
      </c>
      <c r="F178" s="87">
        <f t="shared" si="5"/>
        <v>12800</v>
      </c>
    </row>
    <row r="179" spans="1:6" x14ac:dyDescent="0.2">
      <c r="A179" s="83">
        <v>6</v>
      </c>
      <c r="B179" s="84">
        <v>45854</v>
      </c>
      <c r="C179" s="85" t="s">
        <v>209</v>
      </c>
      <c r="D179" s="86">
        <v>25000</v>
      </c>
      <c r="E179" s="86">
        <v>21000</v>
      </c>
      <c r="F179" s="87">
        <f t="shared" si="5"/>
        <v>4000</v>
      </c>
    </row>
    <row r="180" spans="1:6" x14ac:dyDescent="0.2">
      <c r="A180" s="83">
        <v>7</v>
      </c>
      <c r="B180" s="84">
        <v>45855</v>
      </c>
      <c r="C180" s="85" t="s">
        <v>210</v>
      </c>
      <c r="D180" s="86">
        <v>79180</v>
      </c>
      <c r="E180" s="86">
        <v>79180</v>
      </c>
      <c r="F180" s="87">
        <f t="shared" si="5"/>
        <v>0</v>
      </c>
    </row>
    <row r="181" spans="1:6" x14ac:dyDescent="0.2">
      <c r="A181" s="83">
        <v>8</v>
      </c>
      <c r="B181" s="84">
        <v>45856</v>
      </c>
      <c r="C181" s="85" t="s">
        <v>211</v>
      </c>
      <c r="D181" s="86">
        <v>113270.2</v>
      </c>
      <c r="E181" s="86">
        <v>113270.2</v>
      </c>
      <c r="F181" s="87">
        <f t="shared" si="5"/>
        <v>0</v>
      </c>
    </row>
    <row r="182" spans="1:6" x14ac:dyDescent="0.2">
      <c r="A182" s="83">
        <v>9</v>
      </c>
      <c r="B182" s="84">
        <v>45856</v>
      </c>
      <c r="C182" s="85" t="s">
        <v>212</v>
      </c>
      <c r="D182" s="86">
        <v>360162</v>
      </c>
      <c r="E182" s="86">
        <v>360162</v>
      </c>
      <c r="F182" s="87">
        <f t="shared" si="5"/>
        <v>0</v>
      </c>
    </row>
    <row r="183" spans="1:6" x14ac:dyDescent="0.2">
      <c r="A183" s="83">
        <v>10</v>
      </c>
      <c r="B183" s="84">
        <v>45867</v>
      </c>
      <c r="C183" s="85" t="s">
        <v>213</v>
      </c>
      <c r="D183" s="86">
        <v>1872.5</v>
      </c>
      <c r="E183" s="86">
        <v>1872.5</v>
      </c>
      <c r="F183" s="87">
        <f t="shared" si="5"/>
        <v>0</v>
      </c>
    </row>
    <row r="184" spans="1:6" x14ac:dyDescent="0.2">
      <c r="A184" s="83">
        <v>11</v>
      </c>
      <c r="B184" s="84">
        <v>45867</v>
      </c>
      <c r="C184" s="85" t="s">
        <v>214</v>
      </c>
      <c r="D184" s="86">
        <v>19332.240000000002</v>
      </c>
      <c r="E184" s="86">
        <v>19332.240000000002</v>
      </c>
      <c r="F184" s="87">
        <f t="shared" si="5"/>
        <v>0</v>
      </c>
    </row>
    <row r="185" spans="1:6" x14ac:dyDescent="0.2">
      <c r="A185" s="83">
        <v>12</v>
      </c>
      <c r="B185" s="84">
        <v>45867</v>
      </c>
      <c r="C185" s="85" t="s">
        <v>215</v>
      </c>
      <c r="D185" s="86">
        <v>14980</v>
      </c>
      <c r="E185" s="86">
        <v>14980</v>
      </c>
      <c r="F185" s="87">
        <f t="shared" si="5"/>
        <v>0</v>
      </c>
    </row>
    <row r="186" spans="1:6" ht="21.75" thickBot="1" x14ac:dyDescent="0.25">
      <c r="A186" s="67"/>
      <c r="B186" s="68"/>
      <c r="C186" s="69" t="s">
        <v>203</v>
      </c>
      <c r="D186" s="70">
        <f>SUM(D174:D185)</f>
        <v>757834.44</v>
      </c>
      <c r="E186" s="70">
        <f>SUM(E174:E185)</f>
        <v>741034.44</v>
      </c>
      <c r="F186" s="71">
        <f>+D186-E186</f>
        <v>16800</v>
      </c>
    </row>
    <row r="187" spans="1:6" x14ac:dyDescent="0.2">
      <c r="A187" s="42">
        <v>1</v>
      </c>
      <c r="B187" s="43">
        <v>45873</v>
      </c>
      <c r="C187" s="80" t="s">
        <v>219</v>
      </c>
      <c r="D187" s="81">
        <v>19046</v>
      </c>
      <c r="E187" s="81">
        <v>19046</v>
      </c>
      <c r="F187" s="82">
        <f t="shared" si="5"/>
        <v>0</v>
      </c>
    </row>
    <row r="188" spans="1:6" x14ac:dyDescent="0.2">
      <c r="A188" s="83">
        <v>2</v>
      </c>
      <c r="B188" s="84">
        <v>45873</v>
      </c>
      <c r="C188" s="85" t="s">
        <v>220</v>
      </c>
      <c r="D188" s="86">
        <v>9309</v>
      </c>
      <c r="E188" s="86">
        <v>9309</v>
      </c>
      <c r="F188" s="87">
        <f t="shared" si="5"/>
        <v>0</v>
      </c>
    </row>
    <row r="189" spans="1:6" x14ac:dyDescent="0.2">
      <c r="A189" s="22">
        <v>3</v>
      </c>
      <c r="B189" s="23">
        <v>45873</v>
      </c>
      <c r="C189" s="66" t="s">
        <v>221</v>
      </c>
      <c r="D189" s="25">
        <v>20805.080000000002</v>
      </c>
      <c r="E189" s="25">
        <v>20805.080000000002</v>
      </c>
      <c r="F189" s="78">
        <f t="shared" si="5"/>
        <v>0</v>
      </c>
    </row>
    <row r="190" spans="1:6" x14ac:dyDescent="0.2">
      <c r="A190" s="83">
        <v>4</v>
      </c>
      <c r="B190" s="23">
        <v>45873</v>
      </c>
      <c r="C190" s="66" t="s">
        <v>222</v>
      </c>
      <c r="D190" s="25">
        <v>5885</v>
      </c>
      <c r="E190" s="25">
        <v>5885</v>
      </c>
      <c r="F190" s="78">
        <f t="shared" si="5"/>
        <v>0</v>
      </c>
    </row>
    <row r="191" spans="1:6" x14ac:dyDescent="0.2">
      <c r="A191" s="22">
        <v>5</v>
      </c>
      <c r="B191" s="23">
        <v>45873</v>
      </c>
      <c r="C191" s="66" t="s">
        <v>238</v>
      </c>
      <c r="D191" s="25">
        <v>1699800</v>
      </c>
      <c r="E191" s="25">
        <v>1699800</v>
      </c>
      <c r="F191" s="78">
        <f t="shared" si="5"/>
        <v>0</v>
      </c>
    </row>
    <row r="192" spans="1:6" x14ac:dyDescent="0.2">
      <c r="A192" s="83">
        <v>6</v>
      </c>
      <c r="B192" s="23">
        <v>45882</v>
      </c>
      <c r="C192" s="66" t="s">
        <v>223</v>
      </c>
      <c r="D192" s="25">
        <v>29960</v>
      </c>
      <c r="E192" s="25">
        <v>29960</v>
      </c>
      <c r="F192" s="78">
        <f t="shared" si="5"/>
        <v>0</v>
      </c>
    </row>
    <row r="193" spans="1:6" x14ac:dyDescent="0.2">
      <c r="A193" s="22">
        <v>7</v>
      </c>
      <c r="B193" s="23">
        <v>45882</v>
      </c>
      <c r="C193" s="66" t="s">
        <v>224</v>
      </c>
      <c r="D193" s="25">
        <v>34668</v>
      </c>
      <c r="E193" s="25">
        <v>34668</v>
      </c>
      <c r="F193" s="78">
        <f t="shared" si="5"/>
        <v>0</v>
      </c>
    </row>
    <row r="194" spans="1:6" x14ac:dyDescent="0.2">
      <c r="A194" s="83">
        <v>8</v>
      </c>
      <c r="B194" s="23">
        <v>45882</v>
      </c>
      <c r="C194" s="66" t="s">
        <v>239</v>
      </c>
      <c r="D194" s="25">
        <v>107000</v>
      </c>
      <c r="E194" s="25">
        <v>107000</v>
      </c>
      <c r="F194" s="78">
        <f t="shared" si="5"/>
        <v>0</v>
      </c>
    </row>
    <row r="195" spans="1:6" x14ac:dyDescent="0.2">
      <c r="A195" s="22">
        <v>9</v>
      </c>
      <c r="B195" s="23">
        <v>45884</v>
      </c>
      <c r="C195" s="66" t="s">
        <v>235</v>
      </c>
      <c r="D195" s="25">
        <v>300000</v>
      </c>
      <c r="E195" s="25">
        <v>299974.5</v>
      </c>
      <c r="F195" s="78">
        <f t="shared" si="5"/>
        <v>25.5</v>
      </c>
    </row>
    <row r="196" spans="1:6" x14ac:dyDescent="0.2">
      <c r="A196" s="83">
        <v>10</v>
      </c>
      <c r="B196" s="23">
        <v>45887</v>
      </c>
      <c r="C196" s="66" t="s">
        <v>225</v>
      </c>
      <c r="D196" s="25">
        <v>160000</v>
      </c>
      <c r="E196" s="25">
        <v>156006</v>
      </c>
      <c r="F196" s="78">
        <f t="shared" si="5"/>
        <v>3994</v>
      </c>
    </row>
    <row r="197" spans="1:6" x14ac:dyDescent="0.2">
      <c r="A197" s="22">
        <v>11</v>
      </c>
      <c r="B197" s="23">
        <v>45887</v>
      </c>
      <c r="C197" s="66" t="s">
        <v>226</v>
      </c>
      <c r="D197" s="25">
        <v>47080</v>
      </c>
      <c r="E197" s="25">
        <v>47080</v>
      </c>
      <c r="F197" s="78">
        <f t="shared" si="5"/>
        <v>0</v>
      </c>
    </row>
    <row r="198" spans="1:6" x14ac:dyDescent="0.2">
      <c r="A198" s="83">
        <v>12</v>
      </c>
      <c r="B198" s="23">
        <v>45887</v>
      </c>
      <c r="C198" s="66" t="s">
        <v>227</v>
      </c>
      <c r="D198" s="25">
        <v>2140</v>
      </c>
      <c r="E198" s="25">
        <v>2140</v>
      </c>
      <c r="F198" s="78">
        <f t="shared" si="5"/>
        <v>0</v>
      </c>
    </row>
    <row r="199" spans="1:6" x14ac:dyDescent="0.2">
      <c r="A199" s="22">
        <v>13</v>
      </c>
      <c r="B199" s="23">
        <v>45887</v>
      </c>
      <c r="C199" s="66" t="s">
        <v>228</v>
      </c>
      <c r="D199" s="25">
        <v>19073</v>
      </c>
      <c r="E199" s="25">
        <v>19073</v>
      </c>
      <c r="F199" s="78">
        <f t="shared" si="5"/>
        <v>0</v>
      </c>
    </row>
    <row r="200" spans="1:6" x14ac:dyDescent="0.2">
      <c r="A200" s="83">
        <v>14</v>
      </c>
      <c r="B200" s="23">
        <v>45889</v>
      </c>
      <c r="C200" s="66" t="s">
        <v>229</v>
      </c>
      <c r="D200" s="25">
        <v>7383</v>
      </c>
      <c r="E200" s="25">
        <v>7383</v>
      </c>
      <c r="F200" s="78">
        <f t="shared" si="5"/>
        <v>0</v>
      </c>
    </row>
    <row r="201" spans="1:6" x14ac:dyDescent="0.2">
      <c r="A201" s="22">
        <v>15</v>
      </c>
      <c r="B201" s="23">
        <v>45889</v>
      </c>
      <c r="C201" s="66" t="s">
        <v>230</v>
      </c>
      <c r="D201" s="25">
        <v>18725</v>
      </c>
      <c r="E201" s="25">
        <v>18725</v>
      </c>
      <c r="F201" s="78">
        <f t="shared" si="5"/>
        <v>0</v>
      </c>
    </row>
    <row r="202" spans="1:6" x14ac:dyDescent="0.2">
      <c r="A202" s="83">
        <v>16</v>
      </c>
      <c r="B202" s="23">
        <v>45890</v>
      </c>
      <c r="C202" s="66" t="s">
        <v>231</v>
      </c>
      <c r="D202" s="25">
        <v>20000</v>
      </c>
      <c r="E202" s="25">
        <v>12840</v>
      </c>
      <c r="F202" s="78">
        <f t="shared" si="5"/>
        <v>7160</v>
      </c>
    </row>
    <row r="203" spans="1:6" x14ac:dyDescent="0.2">
      <c r="A203" s="22">
        <v>17</v>
      </c>
      <c r="B203" s="23">
        <v>45890</v>
      </c>
      <c r="C203" s="66" t="s">
        <v>232</v>
      </c>
      <c r="D203" s="25">
        <v>9995</v>
      </c>
      <c r="E203" s="25">
        <v>9995</v>
      </c>
      <c r="F203" s="78">
        <f t="shared" si="5"/>
        <v>0</v>
      </c>
    </row>
    <row r="204" spans="1:6" x14ac:dyDescent="0.2">
      <c r="A204" s="83">
        <v>18</v>
      </c>
      <c r="B204" s="23">
        <v>45890</v>
      </c>
      <c r="C204" s="66" t="s">
        <v>233</v>
      </c>
      <c r="D204" s="25">
        <v>10031.25</v>
      </c>
      <c r="E204" s="25">
        <v>10031.25</v>
      </c>
      <c r="F204" s="78">
        <f t="shared" si="5"/>
        <v>0</v>
      </c>
    </row>
    <row r="205" spans="1:6" x14ac:dyDescent="0.2">
      <c r="A205" s="22">
        <v>19</v>
      </c>
      <c r="B205" s="23">
        <v>45894</v>
      </c>
      <c r="C205" s="66" t="s">
        <v>240</v>
      </c>
      <c r="D205" s="25">
        <v>500000</v>
      </c>
      <c r="E205" s="25">
        <v>495000</v>
      </c>
      <c r="F205" s="78">
        <f t="shared" si="5"/>
        <v>5000</v>
      </c>
    </row>
    <row r="206" spans="1:6" x14ac:dyDescent="0.2">
      <c r="A206" s="83">
        <v>20</v>
      </c>
      <c r="B206" s="23">
        <v>45894</v>
      </c>
      <c r="C206" s="66" t="s">
        <v>241</v>
      </c>
      <c r="D206" s="25">
        <v>500000</v>
      </c>
      <c r="E206" s="25">
        <v>498000</v>
      </c>
      <c r="F206" s="78">
        <f t="shared" si="5"/>
        <v>2000</v>
      </c>
    </row>
    <row r="207" spans="1:6" x14ac:dyDescent="0.2">
      <c r="A207" s="22">
        <v>21</v>
      </c>
      <c r="B207" s="23">
        <v>45894</v>
      </c>
      <c r="C207" s="66" t="s">
        <v>242</v>
      </c>
      <c r="D207" s="25">
        <v>500000</v>
      </c>
      <c r="E207" s="25">
        <v>499476</v>
      </c>
      <c r="F207" s="78">
        <f t="shared" si="5"/>
        <v>524</v>
      </c>
    </row>
    <row r="208" spans="1:6" x14ac:dyDescent="0.2">
      <c r="A208" s="83">
        <v>22</v>
      </c>
      <c r="B208" s="23">
        <v>45894</v>
      </c>
      <c r="C208" s="66" t="s">
        <v>243</v>
      </c>
      <c r="D208" s="25">
        <v>500000</v>
      </c>
      <c r="E208" s="25">
        <v>500000</v>
      </c>
      <c r="F208" s="78">
        <f t="shared" si="5"/>
        <v>0</v>
      </c>
    </row>
    <row r="209" spans="1:6" x14ac:dyDescent="0.2">
      <c r="A209" s="22">
        <v>23</v>
      </c>
      <c r="B209" s="23">
        <v>45895</v>
      </c>
      <c r="C209" s="66" t="s">
        <v>12</v>
      </c>
      <c r="D209" s="25">
        <v>420</v>
      </c>
      <c r="E209" s="25">
        <v>420</v>
      </c>
      <c r="F209" s="78">
        <f t="shared" si="5"/>
        <v>0</v>
      </c>
    </row>
    <row r="210" spans="1:6" x14ac:dyDescent="0.2">
      <c r="A210" s="83">
        <v>24</v>
      </c>
      <c r="B210" s="23" t="s">
        <v>236</v>
      </c>
      <c r="C210" s="66" t="s">
        <v>234</v>
      </c>
      <c r="D210" s="25">
        <v>300000</v>
      </c>
      <c r="E210" s="25">
        <v>128400</v>
      </c>
      <c r="F210" s="78">
        <f t="shared" si="5"/>
        <v>171600</v>
      </c>
    </row>
    <row r="211" spans="1:6" ht="21.75" thickBot="1" x14ac:dyDescent="0.25">
      <c r="A211" s="67"/>
      <c r="B211" s="68"/>
      <c r="C211" s="69" t="s">
        <v>237</v>
      </c>
      <c r="D211" s="70">
        <f>SUM(D187:D210)</f>
        <v>4821320.33</v>
      </c>
      <c r="E211" s="70">
        <f>SUM(E187:E210)</f>
        <v>4631016.83</v>
      </c>
      <c r="F211" s="71">
        <f>+D211-E211</f>
        <v>190303.5</v>
      </c>
    </row>
    <row r="212" spans="1:6" x14ac:dyDescent="0.2">
      <c r="A212" s="42">
        <v>1</v>
      </c>
      <c r="B212" s="43">
        <v>45904</v>
      </c>
      <c r="C212" s="80" t="s">
        <v>245</v>
      </c>
      <c r="D212" s="81">
        <v>24610</v>
      </c>
      <c r="E212" s="81">
        <v>24610</v>
      </c>
      <c r="F212" s="82">
        <f t="shared" si="5"/>
        <v>0</v>
      </c>
    </row>
    <row r="213" spans="1:6" x14ac:dyDescent="0.2">
      <c r="A213" s="22">
        <v>2</v>
      </c>
      <c r="B213" s="23">
        <v>45904</v>
      </c>
      <c r="C213" s="66" t="s">
        <v>246</v>
      </c>
      <c r="D213" s="25">
        <v>5885</v>
      </c>
      <c r="E213" s="25">
        <v>5885</v>
      </c>
      <c r="F213" s="87">
        <f t="shared" si="5"/>
        <v>0</v>
      </c>
    </row>
    <row r="214" spans="1:6" x14ac:dyDescent="0.2">
      <c r="A214" s="22">
        <v>3</v>
      </c>
      <c r="B214" s="23">
        <v>45905</v>
      </c>
      <c r="C214" s="66" t="s">
        <v>247</v>
      </c>
      <c r="D214" s="25">
        <v>410494.8</v>
      </c>
      <c r="E214" s="25">
        <v>410494.8</v>
      </c>
      <c r="F214" s="87">
        <f t="shared" si="5"/>
        <v>0</v>
      </c>
    </row>
    <row r="215" spans="1:6" ht="42" x14ac:dyDescent="0.2">
      <c r="A215" s="22">
        <v>4</v>
      </c>
      <c r="B215" s="23">
        <v>45908</v>
      </c>
      <c r="C215" s="143" t="s">
        <v>254</v>
      </c>
      <c r="D215" s="25">
        <v>300000</v>
      </c>
      <c r="E215" s="25">
        <v>299600</v>
      </c>
      <c r="F215" s="87">
        <f t="shared" si="5"/>
        <v>400</v>
      </c>
    </row>
    <row r="216" spans="1:6" x14ac:dyDescent="0.2">
      <c r="A216" s="22">
        <v>5</v>
      </c>
      <c r="B216" s="23">
        <v>45910</v>
      </c>
      <c r="C216" s="66" t="s">
        <v>252</v>
      </c>
      <c r="D216" s="25">
        <v>8500</v>
      </c>
      <c r="E216" s="25">
        <v>7000</v>
      </c>
      <c r="F216" s="87">
        <f t="shared" ref="F216:F222" si="12">+D216-E216</f>
        <v>1500</v>
      </c>
    </row>
    <row r="217" spans="1:6" x14ac:dyDescent="0.2">
      <c r="A217" s="22">
        <v>6</v>
      </c>
      <c r="B217" s="23">
        <v>45910</v>
      </c>
      <c r="C217" s="66" t="s">
        <v>253</v>
      </c>
      <c r="D217" s="25">
        <v>8500</v>
      </c>
      <c r="E217" s="25">
        <v>8500</v>
      </c>
      <c r="F217" s="87">
        <f t="shared" si="12"/>
        <v>0</v>
      </c>
    </row>
    <row r="218" spans="1:6" x14ac:dyDescent="0.2">
      <c r="A218" s="22">
        <v>7</v>
      </c>
      <c r="B218" s="23">
        <v>45912</v>
      </c>
      <c r="C218" s="66" t="s">
        <v>251</v>
      </c>
      <c r="D218" s="25">
        <v>30000</v>
      </c>
      <c r="E218" s="25">
        <v>18400</v>
      </c>
      <c r="F218" s="87">
        <f t="shared" si="12"/>
        <v>11600</v>
      </c>
    </row>
    <row r="219" spans="1:6" x14ac:dyDescent="0.2">
      <c r="A219" s="22">
        <v>8</v>
      </c>
      <c r="B219" s="89">
        <v>45918</v>
      </c>
      <c r="C219" s="90" t="s">
        <v>248</v>
      </c>
      <c r="D219" s="91">
        <v>56000</v>
      </c>
      <c r="E219" s="91">
        <v>52000</v>
      </c>
      <c r="F219" s="87">
        <f t="shared" ref="F219:F221" si="13">+D219-E219</f>
        <v>4000</v>
      </c>
    </row>
    <row r="220" spans="1:6" x14ac:dyDescent="0.2">
      <c r="A220" s="22">
        <v>9</v>
      </c>
      <c r="B220" s="89">
        <v>45926</v>
      </c>
      <c r="C220" s="90" t="s">
        <v>249</v>
      </c>
      <c r="D220" s="91">
        <v>200000</v>
      </c>
      <c r="E220" s="91">
        <v>200000</v>
      </c>
      <c r="F220" s="87">
        <f t="shared" si="13"/>
        <v>0</v>
      </c>
    </row>
    <row r="221" spans="1:6" x14ac:dyDescent="0.2">
      <c r="A221" s="22">
        <v>10</v>
      </c>
      <c r="B221" s="89">
        <v>45929</v>
      </c>
      <c r="C221" s="90" t="s">
        <v>250</v>
      </c>
      <c r="D221" s="91">
        <v>408000</v>
      </c>
      <c r="E221" s="91">
        <v>408000</v>
      </c>
      <c r="F221" s="87">
        <f t="shared" si="13"/>
        <v>0</v>
      </c>
    </row>
    <row r="222" spans="1:6" x14ac:dyDescent="0.2">
      <c r="A222" s="22">
        <v>11</v>
      </c>
      <c r="B222" s="144">
        <v>45930</v>
      </c>
      <c r="C222" s="143" t="s">
        <v>18</v>
      </c>
      <c r="D222" s="145">
        <v>500000</v>
      </c>
      <c r="E222" s="145">
        <v>499904</v>
      </c>
      <c r="F222" s="87">
        <f t="shared" si="12"/>
        <v>96</v>
      </c>
    </row>
    <row r="223" spans="1:6" ht="21.75" thickBot="1" x14ac:dyDescent="0.25">
      <c r="A223" s="67"/>
      <c r="B223" s="68"/>
      <c r="C223" s="69" t="s">
        <v>244</v>
      </c>
      <c r="D223" s="70">
        <f>SUM(D212:D222)</f>
        <v>1951989.8</v>
      </c>
      <c r="E223" s="70">
        <f>SUM(E212:E222)</f>
        <v>1934393.8</v>
      </c>
      <c r="F223" s="71">
        <f>+D223-E223</f>
        <v>17596</v>
      </c>
    </row>
    <row r="224" spans="1:6" s="72" customFormat="1" ht="21.75" thickBot="1" x14ac:dyDescent="0.25">
      <c r="A224" s="92"/>
      <c r="B224" s="93"/>
      <c r="C224" s="94" t="s">
        <v>7</v>
      </c>
      <c r="D224" s="95">
        <f>SUM(D23+D59+D72+D91+D114+D128+D142+D161+D173+D186+D211+D223)</f>
        <v>46818232.429999985</v>
      </c>
      <c r="E224" s="95">
        <f>SUM(E23+E59+E72+E91+E114+E128+E142+E161+E173+E186+E211+E223)</f>
        <v>43198318.869999982</v>
      </c>
      <c r="F224" s="96">
        <f>+D224-E224</f>
        <v>3619913.5600000024</v>
      </c>
    </row>
  </sheetData>
  <mergeCells count="2">
    <mergeCell ref="A2:F2"/>
    <mergeCell ref="A1:F1"/>
  </mergeCells>
  <pageMargins left="0.43307086614173229" right="0.27559055118110237" top="0.47244094488188981" bottom="0.43307086614173229" header="0.31496062992125984" footer="0.31496062992125984"/>
  <pageSetup scale="65" orientation="portrait" r:id="rId1"/>
  <rowBreaks count="2" manualBreakCount="2">
    <brk id="142" max="5" man="1"/>
    <brk id="186" max="5" man="1"/>
  </rowBreaks>
  <ignoredErrors>
    <ignoredError sqref="D128:E12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view="pageBreakPreview" zoomScale="70" zoomScaleNormal="70" zoomScaleSheetLayoutView="70" workbookViewId="0">
      <selection activeCell="C18" sqref="C18"/>
    </sheetView>
  </sheetViews>
  <sheetFormatPr defaultColWidth="9.125" defaultRowHeight="21" x14ac:dyDescent="0.35"/>
  <cols>
    <col min="1" max="1" width="7.625" style="2" customWidth="1"/>
    <col min="2" max="2" width="13.75" style="3" customWidth="1"/>
    <col min="3" max="3" width="64.375" style="1" customWidth="1"/>
    <col min="4" max="4" width="17" style="4" bestFit="1" customWidth="1"/>
    <col min="5" max="5" width="19.875" style="4" bestFit="1" customWidth="1"/>
    <col min="6" max="6" width="19.75" style="1" customWidth="1"/>
    <col min="7" max="16384" width="9.125" style="1"/>
  </cols>
  <sheetData>
    <row r="1" spans="1:6" ht="28.5" x14ac:dyDescent="0.45">
      <c r="A1" s="153" t="s">
        <v>20</v>
      </c>
      <c r="B1" s="153"/>
      <c r="C1" s="153"/>
      <c r="D1" s="153"/>
      <c r="E1" s="153"/>
      <c r="F1" s="153"/>
    </row>
    <row r="2" spans="1:6" ht="28.5" x14ac:dyDescent="0.45">
      <c r="A2" s="153" t="s">
        <v>9</v>
      </c>
      <c r="B2" s="153"/>
      <c r="C2" s="153"/>
      <c r="D2" s="153"/>
      <c r="E2" s="153"/>
      <c r="F2" s="153"/>
    </row>
    <row r="3" spans="1:6" ht="21.75" thickBot="1" x14ac:dyDescent="0.4"/>
    <row r="4" spans="1:6" s="2" customFormat="1" ht="21.75" thickBot="1" x14ac:dyDescent="0.4">
      <c r="A4" s="48" t="s">
        <v>0</v>
      </c>
      <c r="B4" s="49" t="s">
        <v>1</v>
      </c>
      <c r="C4" s="50" t="s">
        <v>2</v>
      </c>
      <c r="D4" s="150" t="s">
        <v>3</v>
      </c>
      <c r="E4" s="150" t="s">
        <v>4</v>
      </c>
      <c r="F4" s="151" t="s">
        <v>5</v>
      </c>
    </row>
    <row r="5" spans="1:6" x14ac:dyDescent="0.35">
      <c r="A5" s="5">
        <v>1</v>
      </c>
      <c r="B5" s="146">
        <v>45625</v>
      </c>
      <c r="C5" s="147" t="s">
        <v>83</v>
      </c>
      <c r="D5" s="148">
        <v>3320000</v>
      </c>
      <c r="E5" s="148">
        <v>3299000</v>
      </c>
      <c r="F5" s="149">
        <f>+D5-E5</f>
        <v>21000</v>
      </c>
    </row>
    <row r="6" spans="1:6" x14ac:dyDescent="0.35">
      <c r="A6" s="7"/>
      <c r="B6" s="8"/>
      <c r="C6" s="19"/>
      <c r="D6" s="20"/>
      <c r="E6" s="20"/>
      <c r="F6" s="32"/>
    </row>
    <row r="7" spans="1:6" x14ac:dyDescent="0.35">
      <c r="A7" s="7"/>
      <c r="B7" s="8"/>
      <c r="C7" s="19"/>
      <c r="D7" s="20"/>
      <c r="E7" s="20"/>
      <c r="F7" s="32"/>
    </row>
    <row r="8" spans="1:6" ht="21.75" thickBot="1" x14ac:dyDescent="0.4">
      <c r="A8" s="9"/>
      <c r="B8" s="10"/>
      <c r="C8" s="11" t="s">
        <v>96</v>
      </c>
      <c r="D8" s="12">
        <f>SUM(D5:D7)</f>
        <v>3320000</v>
      </c>
      <c r="E8" s="12">
        <f>SUM(E5:E7)</f>
        <v>3299000</v>
      </c>
      <c r="F8" s="13">
        <f>+D8-E8</f>
        <v>21000</v>
      </c>
    </row>
    <row r="9" spans="1:6" x14ac:dyDescent="0.35">
      <c r="A9" s="15">
        <v>1</v>
      </c>
      <c r="B9" s="121">
        <v>45651</v>
      </c>
      <c r="C9" s="127" t="s">
        <v>97</v>
      </c>
      <c r="D9" s="128">
        <v>6765500</v>
      </c>
      <c r="E9" s="128">
        <v>6765500</v>
      </c>
      <c r="F9" s="18">
        <f>+D9-E9</f>
        <v>0</v>
      </c>
    </row>
    <row r="10" spans="1:6" x14ac:dyDescent="0.35">
      <c r="A10" s="7"/>
      <c r="B10" s="8"/>
      <c r="C10" s="19"/>
      <c r="D10" s="20"/>
      <c r="E10" s="20"/>
      <c r="F10" s="21"/>
    </row>
    <row r="11" spans="1:6" x14ac:dyDescent="0.35">
      <c r="A11" s="7"/>
      <c r="B11" s="8"/>
      <c r="C11" s="19"/>
      <c r="D11" s="20"/>
      <c r="E11" s="20"/>
      <c r="F11" s="32"/>
    </row>
    <row r="12" spans="1:6" ht="21.75" thickBot="1" x14ac:dyDescent="0.4">
      <c r="A12" s="9"/>
      <c r="B12" s="10"/>
      <c r="C12" s="11" t="s">
        <v>96</v>
      </c>
      <c r="D12" s="12">
        <f>SUM(D9:D11)</f>
        <v>6765500</v>
      </c>
      <c r="E12" s="12">
        <f>SUM(E9:E11)</f>
        <v>6765500</v>
      </c>
      <c r="F12" s="13">
        <f>+D12-E12</f>
        <v>0</v>
      </c>
    </row>
    <row r="13" spans="1:6" x14ac:dyDescent="0.35">
      <c r="A13" s="27">
        <v>1</v>
      </c>
      <c r="B13" s="28">
        <v>45660</v>
      </c>
      <c r="C13" s="29" t="s">
        <v>19</v>
      </c>
      <c r="D13" s="30">
        <v>3500000</v>
      </c>
      <c r="E13" s="30">
        <v>3486595</v>
      </c>
      <c r="F13" s="31">
        <f t="shared" ref="F13" si="0">+D13-E13</f>
        <v>13405</v>
      </c>
    </row>
    <row r="14" spans="1:6" x14ac:dyDescent="0.35">
      <c r="A14" s="129">
        <v>2</v>
      </c>
      <c r="B14" s="130">
        <v>45660</v>
      </c>
      <c r="C14" s="131" t="s">
        <v>114</v>
      </c>
      <c r="D14" s="132">
        <v>800000</v>
      </c>
      <c r="E14" s="132">
        <v>790088</v>
      </c>
      <c r="F14" s="133"/>
    </row>
    <row r="15" spans="1:6" x14ac:dyDescent="0.35">
      <c r="A15" s="5"/>
      <c r="B15" s="6"/>
      <c r="C15" s="33"/>
      <c r="D15" s="34"/>
      <c r="E15" s="34"/>
      <c r="F15" s="35"/>
    </row>
    <row r="16" spans="1:6" s="14" customFormat="1" ht="21.75" thickBot="1" x14ac:dyDescent="0.4">
      <c r="A16" s="9"/>
      <c r="B16" s="10"/>
      <c r="C16" s="11" t="s">
        <v>98</v>
      </c>
      <c r="D16" s="12">
        <f>SUM(D13:D15)</f>
        <v>4300000</v>
      </c>
      <c r="E16" s="12">
        <f>SUM(E13:E15)</f>
        <v>4276683</v>
      </c>
      <c r="F16" s="13">
        <f>+D16-E16</f>
        <v>23317</v>
      </c>
    </row>
    <row r="17" spans="1:6" x14ac:dyDescent="0.35">
      <c r="A17" s="27">
        <v>1</v>
      </c>
      <c r="B17" s="121">
        <v>45691</v>
      </c>
      <c r="C17" s="136" t="s">
        <v>118</v>
      </c>
      <c r="D17" s="137">
        <v>2150000</v>
      </c>
      <c r="E17" s="138">
        <v>1670000</v>
      </c>
      <c r="F17" s="31">
        <f t="shared" ref="F17:F20" si="1">+D17-E17</f>
        <v>480000</v>
      </c>
    </row>
    <row r="18" spans="1:6" x14ac:dyDescent="0.35">
      <c r="A18" s="129"/>
      <c r="B18" s="130"/>
      <c r="C18" s="131" t="s">
        <v>139</v>
      </c>
      <c r="D18" s="132"/>
      <c r="E18" s="132"/>
      <c r="F18" s="133">
        <f t="shared" si="1"/>
        <v>0</v>
      </c>
    </row>
    <row r="19" spans="1:6" x14ac:dyDescent="0.35">
      <c r="A19" s="129">
        <v>2</v>
      </c>
      <c r="B19" s="121">
        <v>45695</v>
      </c>
      <c r="C19" s="131" t="s">
        <v>124</v>
      </c>
      <c r="D19" s="132">
        <v>4198000</v>
      </c>
      <c r="E19" s="132">
        <v>4187000</v>
      </c>
      <c r="F19" s="133">
        <f t="shared" si="1"/>
        <v>11000</v>
      </c>
    </row>
    <row r="20" spans="1:6" x14ac:dyDescent="0.35">
      <c r="A20" s="7"/>
      <c r="B20" s="8"/>
      <c r="C20" s="19"/>
      <c r="D20" s="20"/>
      <c r="E20" s="20"/>
      <c r="F20" s="32">
        <f t="shared" si="1"/>
        <v>0</v>
      </c>
    </row>
    <row r="21" spans="1:6" s="14" customFormat="1" ht="21.75" thickBot="1" x14ac:dyDescent="0.4">
      <c r="A21" s="9"/>
      <c r="B21" s="10"/>
      <c r="C21" s="11" t="s">
        <v>115</v>
      </c>
      <c r="D21" s="12">
        <f>SUM(D17:D20)</f>
        <v>6348000</v>
      </c>
      <c r="E21" s="12">
        <f>SUM(E17:E20)</f>
        <v>5857000</v>
      </c>
      <c r="F21" s="13">
        <f>+D21-E21</f>
        <v>491000</v>
      </c>
    </row>
    <row r="22" spans="1:6" s="26" customFormat="1" ht="42" x14ac:dyDescent="0.2">
      <c r="A22" s="42">
        <v>1</v>
      </c>
      <c r="B22" s="43">
        <v>45720</v>
      </c>
      <c r="C22" s="44" t="s">
        <v>152</v>
      </c>
      <c r="D22" s="81">
        <v>4500000</v>
      </c>
      <c r="E22" s="81">
        <v>3900000</v>
      </c>
      <c r="F22" s="82">
        <f t="shared" ref="F22" si="2">+D22-E22</f>
        <v>600000</v>
      </c>
    </row>
    <row r="23" spans="1:6" x14ac:dyDescent="0.35">
      <c r="A23" s="7"/>
      <c r="B23" s="8"/>
      <c r="C23" s="19"/>
      <c r="D23" s="20"/>
      <c r="E23" s="20"/>
      <c r="F23" s="32"/>
    </row>
    <row r="24" spans="1:6" ht="21.75" thickBot="1" x14ac:dyDescent="0.4">
      <c r="A24" s="9"/>
      <c r="B24" s="10"/>
      <c r="C24" s="11" t="s">
        <v>153</v>
      </c>
      <c r="D24" s="12">
        <f>SUM(D22:D22)</f>
        <v>4500000</v>
      </c>
      <c r="E24" s="12">
        <f>SUM(E22:E22)</f>
        <v>3900000</v>
      </c>
      <c r="F24" s="13">
        <f t="shared" ref="F24:F28" si="3">+D24-E24</f>
        <v>600000</v>
      </c>
    </row>
    <row r="25" spans="1:6" x14ac:dyDescent="0.35">
      <c r="A25" s="15">
        <v>1</v>
      </c>
      <c r="B25" s="16">
        <v>45775</v>
      </c>
      <c r="C25" s="36" t="s">
        <v>165</v>
      </c>
      <c r="D25" s="17">
        <v>2000000</v>
      </c>
      <c r="E25" s="17">
        <v>1988000</v>
      </c>
      <c r="F25" s="37">
        <f t="shared" si="3"/>
        <v>12000</v>
      </c>
    </row>
    <row r="26" spans="1:6" s="41" customFormat="1" x14ac:dyDescent="0.2">
      <c r="A26" s="22"/>
      <c r="B26" s="23"/>
      <c r="C26" s="38"/>
      <c r="D26" s="39"/>
      <c r="E26" s="39"/>
      <c r="F26" s="40">
        <f t="shared" si="3"/>
        <v>0</v>
      </c>
    </row>
    <row r="27" spans="1:6" x14ac:dyDescent="0.35">
      <c r="A27" s="7"/>
      <c r="B27" s="8"/>
      <c r="C27" s="19"/>
      <c r="D27" s="20"/>
      <c r="E27" s="20"/>
      <c r="F27" s="32">
        <f t="shared" si="3"/>
        <v>0</v>
      </c>
    </row>
    <row r="28" spans="1:6" ht="21.75" thickBot="1" x14ac:dyDescent="0.4">
      <c r="A28" s="9"/>
      <c r="B28" s="10"/>
      <c r="C28" s="11" t="s">
        <v>170</v>
      </c>
      <c r="D28" s="12">
        <f>SUM(D25:D27)</f>
        <v>2000000</v>
      </c>
      <c r="E28" s="12">
        <f>SUM(E25:E27)</f>
        <v>1988000</v>
      </c>
      <c r="F28" s="13">
        <f t="shared" si="3"/>
        <v>12000</v>
      </c>
    </row>
    <row r="29" spans="1:6" s="41" customFormat="1" x14ac:dyDescent="0.2">
      <c r="A29" s="42">
        <v>1</v>
      </c>
      <c r="B29" s="43">
        <v>45817</v>
      </c>
      <c r="C29" s="44" t="s">
        <v>202</v>
      </c>
      <c r="D29" s="45">
        <v>1400000</v>
      </c>
      <c r="E29" s="45">
        <v>1387000</v>
      </c>
      <c r="F29" s="46">
        <f t="shared" ref="F29" si="4">+D29-E29</f>
        <v>13000</v>
      </c>
    </row>
    <row r="30" spans="1:6" x14ac:dyDescent="0.35">
      <c r="A30" s="5"/>
      <c r="B30" s="6"/>
      <c r="C30" s="33"/>
      <c r="D30" s="34"/>
      <c r="E30" s="34"/>
      <c r="F30" s="35"/>
    </row>
    <row r="31" spans="1:6" ht="21.75" thickBot="1" x14ac:dyDescent="0.4">
      <c r="A31" s="9"/>
      <c r="B31" s="10"/>
      <c r="C31" s="11" t="s">
        <v>201</v>
      </c>
      <c r="D31" s="12">
        <f>SUM(D29:D30)</f>
        <v>1400000</v>
      </c>
      <c r="E31" s="12">
        <f>SUM(E29:E30)</f>
        <v>1387000</v>
      </c>
      <c r="F31" s="13">
        <f>+D31-E31</f>
        <v>13000</v>
      </c>
    </row>
    <row r="32" spans="1:6" s="41" customFormat="1" x14ac:dyDescent="0.35">
      <c r="A32" s="42">
        <v>1</v>
      </c>
      <c r="B32" s="43">
        <v>45846</v>
      </c>
      <c r="C32" s="47" t="s">
        <v>217</v>
      </c>
      <c r="D32" s="45">
        <v>1400000</v>
      </c>
      <c r="E32" s="17">
        <v>1369600</v>
      </c>
      <c r="F32" s="46">
        <f>+D32-E32</f>
        <v>30400</v>
      </c>
    </row>
    <row r="33" spans="1:6" s="41" customFormat="1" x14ac:dyDescent="0.2">
      <c r="A33" s="83">
        <v>2</v>
      </c>
      <c r="B33" s="121">
        <v>45859</v>
      </c>
      <c r="C33" s="127" t="s">
        <v>218</v>
      </c>
      <c r="D33" s="128">
        <v>1000000</v>
      </c>
      <c r="E33" s="39">
        <v>980000</v>
      </c>
      <c r="F33" s="142">
        <f t="shared" ref="F33:F34" si="5">+D33-E33</f>
        <v>20000</v>
      </c>
    </row>
    <row r="34" spans="1:6" x14ac:dyDescent="0.35">
      <c r="A34" s="7"/>
      <c r="B34" s="8"/>
      <c r="C34" s="19"/>
      <c r="D34" s="20"/>
      <c r="E34" s="20"/>
      <c r="F34" s="32">
        <f t="shared" si="5"/>
        <v>0</v>
      </c>
    </row>
    <row r="35" spans="1:6" ht="21.75" thickBot="1" x14ac:dyDescent="0.4">
      <c r="A35" s="9"/>
      <c r="B35" s="10"/>
      <c r="C35" s="11" t="s">
        <v>203</v>
      </c>
      <c r="D35" s="12">
        <f>SUM(D32:D34)</f>
        <v>2400000</v>
      </c>
      <c r="E35" s="12">
        <f>SUM(E32:E34)</f>
        <v>2349600</v>
      </c>
      <c r="F35" s="13">
        <f>+D35-E35</f>
        <v>50400</v>
      </c>
    </row>
    <row r="36" spans="1:6" s="41" customFormat="1" x14ac:dyDescent="0.35">
      <c r="A36" s="42">
        <v>1</v>
      </c>
      <c r="B36" s="43">
        <v>45917</v>
      </c>
      <c r="C36" s="143" t="s">
        <v>255</v>
      </c>
      <c r="D36" s="17">
        <v>1410000</v>
      </c>
      <c r="E36" s="17">
        <v>1410000</v>
      </c>
      <c r="F36" s="46">
        <f>+D36-E36</f>
        <v>0</v>
      </c>
    </row>
    <row r="37" spans="1:6" s="41" customFormat="1" ht="42" x14ac:dyDescent="0.2">
      <c r="A37" s="83">
        <v>2</v>
      </c>
      <c r="B37" s="140">
        <v>45926</v>
      </c>
      <c r="C37" s="143" t="s">
        <v>256</v>
      </c>
      <c r="D37" s="39">
        <v>4320000</v>
      </c>
      <c r="E37" s="39">
        <v>4320000</v>
      </c>
      <c r="F37" s="142">
        <f t="shared" ref="F37:F38" si="6">+D37-E37</f>
        <v>0</v>
      </c>
    </row>
    <row r="38" spans="1:6" x14ac:dyDescent="0.35">
      <c r="A38" s="7"/>
      <c r="B38" s="8"/>
      <c r="C38" s="19"/>
      <c r="D38" s="20"/>
      <c r="E38" s="20"/>
      <c r="F38" s="32">
        <f t="shared" si="6"/>
        <v>0</v>
      </c>
    </row>
    <row r="39" spans="1:6" ht="21.75" thickBot="1" x14ac:dyDescent="0.4">
      <c r="A39" s="9"/>
      <c r="B39" s="10"/>
      <c r="C39" s="11" t="s">
        <v>244</v>
      </c>
      <c r="D39" s="12">
        <f>SUM(D36:D38)</f>
        <v>5730000</v>
      </c>
      <c r="E39" s="12">
        <f>SUM(E36:E38)</f>
        <v>5730000</v>
      </c>
      <c r="F39" s="13">
        <f>+D39-E39</f>
        <v>0</v>
      </c>
    </row>
    <row r="40" spans="1:6" ht="21.75" thickBot="1" x14ac:dyDescent="0.4">
      <c r="A40" s="48"/>
      <c r="B40" s="49"/>
      <c r="C40" s="50" t="s">
        <v>7</v>
      </c>
      <c r="D40" s="51">
        <f>SUM(D8+D12+D16+D21+D24+D28+D31+D35+D39)</f>
        <v>36763500</v>
      </c>
      <c r="E40" s="51">
        <f>SUM(E8+E12+E16+E21+E24+E28+E31+E35+E39)</f>
        <v>35552783</v>
      </c>
      <c r="F40" s="52">
        <f>+D40-E40</f>
        <v>1210717</v>
      </c>
    </row>
  </sheetData>
  <mergeCells count="2">
    <mergeCell ref="A1:F1"/>
    <mergeCell ref="A2:F2"/>
  </mergeCells>
  <pageMargins left="0.43307086614173229" right="0.27559055118110237" top="0.43307086614173229" bottom="0.43307086614173229" header="0.31496062992125984" footer="0.31496062992125984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view="pageBreakPreview" zoomScale="55" zoomScaleNormal="70" zoomScaleSheetLayoutView="55" workbookViewId="0">
      <selection activeCell="C35" sqref="C35"/>
    </sheetView>
  </sheetViews>
  <sheetFormatPr defaultColWidth="9.125" defaultRowHeight="21" x14ac:dyDescent="0.35"/>
  <cols>
    <col min="1" max="1" width="7.625" style="101" customWidth="1"/>
    <col min="2" max="2" width="13.75" style="112" customWidth="1"/>
    <col min="3" max="3" width="86.875" style="97" customWidth="1"/>
    <col min="4" max="5" width="20.375" style="113" customWidth="1"/>
    <col min="6" max="6" width="24.25" style="97" customWidth="1"/>
    <col min="7" max="16384" width="9.125" style="97"/>
  </cols>
  <sheetData>
    <row r="1" spans="1:6" ht="30.75" x14ac:dyDescent="0.45">
      <c r="A1" s="154" t="s">
        <v>20</v>
      </c>
      <c r="B1" s="154"/>
      <c r="C1" s="154"/>
      <c r="D1" s="154"/>
      <c r="E1" s="154"/>
      <c r="F1" s="154"/>
    </row>
    <row r="2" spans="1:6" ht="30.75" x14ac:dyDescent="0.45">
      <c r="A2" s="154" t="s">
        <v>10</v>
      </c>
      <c r="B2" s="154"/>
      <c r="C2" s="154"/>
      <c r="D2" s="154"/>
      <c r="E2" s="154"/>
      <c r="F2" s="154"/>
    </row>
    <row r="4" spans="1:6" s="101" customFormat="1" x14ac:dyDescent="0.35">
      <c r="A4" s="98" t="s">
        <v>0</v>
      </c>
      <c r="B4" s="99" t="s">
        <v>1</v>
      </c>
      <c r="C4" s="98" t="s">
        <v>2</v>
      </c>
      <c r="D4" s="100" t="s">
        <v>3</v>
      </c>
      <c r="E4" s="100" t="s">
        <v>4</v>
      </c>
      <c r="F4" s="98" t="s">
        <v>5</v>
      </c>
    </row>
    <row r="5" spans="1:6" s="1" customFormat="1" x14ac:dyDescent="0.35">
      <c r="A5" s="102">
        <v>1</v>
      </c>
      <c r="B5" s="84">
        <v>45867</v>
      </c>
      <c r="C5" s="85" t="s">
        <v>216</v>
      </c>
      <c r="D5" s="86">
        <v>900000</v>
      </c>
      <c r="E5" s="86">
        <v>773134.78</v>
      </c>
      <c r="F5" s="103">
        <f>+D5-E5</f>
        <v>126865.21999999997</v>
      </c>
    </row>
    <row r="6" spans="1:6" s="1" customFormat="1" x14ac:dyDescent="0.35">
      <c r="A6" s="104"/>
      <c r="B6" s="6"/>
      <c r="C6" s="33"/>
      <c r="D6" s="34"/>
      <c r="E6" s="34"/>
      <c r="F6" s="105"/>
    </row>
    <row r="7" spans="1:6" s="14" customFormat="1" x14ac:dyDescent="0.35">
      <c r="A7" s="106"/>
      <c r="B7" s="107"/>
      <c r="C7" s="106" t="s">
        <v>203</v>
      </c>
      <c r="D7" s="108">
        <f>SUM(D5:D5)</f>
        <v>900000</v>
      </c>
      <c r="E7" s="108">
        <f>SUM(E5:E5)</f>
        <v>773134.78</v>
      </c>
      <c r="F7" s="109">
        <f>+D7-E7</f>
        <v>126865.21999999997</v>
      </c>
    </row>
    <row r="8" spans="1:6" x14ac:dyDescent="0.35">
      <c r="A8" s="98"/>
      <c r="B8" s="99"/>
      <c r="C8" s="98" t="s">
        <v>7</v>
      </c>
      <c r="D8" s="110">
        <f>+D7</f>
        <v>900000</v>
      </c>
      <c r="E8" s="110">
        <f>+E7</f>
        <v>773134.78</v>
      </c>
      <c r="F8" s="111">
        <f>+D8-E8</f>
        <v>126865.21999999997</v>
      </c>
    </row>
  </sheetData>
  <mergeCells count="2">
    <mergeCell ref="A1:F1"/>
    <mergeCell ref="A2:F2"/>
  </mergeCells>
  <pageMargins left="0.43" right="0.31" top="0.47244094488188981" bottom="0.74803149606299213" header="0.31496062992125984" footer="0.31496062992125984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5</vt:i4>
      </vt:variant>
    </vt:vector>
  </HeadingPairs>
  <TitlesOfParts>
    <vt:vector size="9" baseType="lpstr">
      <vt:lpstr>สรุปผล</vt:lpstr>
      <vt:lpstr>เฉพาะเจาะจง</vt:lpstr>
      <vt:lpstr>ประกาศเชิญชวน</vt:lpstr>
      <vt:lpstr>คัดเลือก</vt:lpstr>
      <vt:lpstr>เฉพาะเจาะจง!Print_Area</vt:lpstr>
      <vt:lpstr>ประกาศเชิญชวน!Print_Area</vt:lpstr>
      <vt:lpstr>สรุปผล!Print_Area</vt:lpstr>
      <vt:lpstr>เฉพาะเจาะจง!Print_Titles</vt:lpstr>
      <vt:lpstr>ประกาศเชิญชวน!Print_Titles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ธัญวรัตน์ ไวว่อง</dc:creator>
  <cp:lastModifiedBy>ธัญวรัตน์ อมรเวช</cp:lastModifiedBy>
  <cp:lastPrinted>2025-10-08T09:34:36Z</cp:lastPrinted>
  <dcterms:created xsi:type="dcterms:W3CDTF">2023-04-11T09:15:54Z</dcterms:created>
  <dcterms:modified xsi:type="dcterms:W3CDTF">2026-06-02T08:41:44Z</dcterms:modified>
</cp:coreProperties>
</file>